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'doc1'!$A$1:$J$167</definedName>
  </definedNames>
  <calcPr fullCalcOnLoad="1"/>
</workbook>
</file>

<file path=xl/sharedStrings.xml><?xml version="1.0" encoding="utf-8"?>
<sst xmlns="http://schemas.openxmlformats.org/spreadsheetml/2006/main" count="181" uniqueCount="162">
  <si>
    <t>Dział</t>
  </si>
  <si>
    <t>Rozdział</t>
  </si>
  <si>
    <t>Treść</t>
  </si>
  <si>
    <t>600</t>
  </si>
  <si>
    <t>Transport i łączność</t>
  </si>
  <si>
    <t>60014</t>
  </si>
  <si>
    <t>Drogi publiczne powiatowe</t>
  </si>
  <si>
    <t>Wydatki inwestycyjne jednostek budżetowych</t>
  </si>
  <si>
    <t>Budowa bazy dla Wydziału Inwestycji i Drogownictwa w Zagościńcu gm. Wołomin</t>
  </si>
  <si>
    <t>Budowa ronda w msc Postoliska , gm Tłuszcz</t>
  </si>
  <si>
    <t>Projekt chodnika wraz z przebudową drogi nr 4309W w msc. Nowy Janków, gm Radzymin</t>
  </si>
  <si>
    <t>Projekt i przebudowa chodnika w msc. Jaźwie, gm. Tłuszcz</t>
  </si>
  <si>
    <t>Dotacje celowe przekazane gminie na inwestycje i zakupy inwestycyjne realizowane na podstawie porozumień (umów) między jednostkami samorządu terytorialnego</t>
  </si>
  <si>
    <t>Dotacja celowa dla gm. Radzymin.Budowa ciągu pieszo-rowerowego w ciągu  drogi powiatowej  Nr 4303 w gminie  Radzymin</t>
  </si>
  <si>
    <t>60016</t>
  </si>
  <si>
    <t>Drogi publiczne gminne</t>
  </si>
  <si>
    <t>Dotacja celowa na pomoc finansową udzielaną między jednostkami samorządu terytorialnego na dofinansowanie własnych zadań inwestycyjnych i zakupów inwestycyjnych</t>
  </si>
  <si>
    <t>Dotacja celowa  w formie  pomocy  finansowej dla  miasta Wołomin  na realizację zadania Rozbudowa drogi gminnej ulicy Laskowej w Wołominie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</si>
  <si>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</si>
  <si>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</si>
  <si>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</si>
  <si>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</si>
  <si>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</si>
  <si>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630</t>
  </si>
  <si>
    <t>Turystyka</t>
  </si>
  <si>
    <t>63003</t>
  </si>
  <si>
    <t>Zadania w zakresie upowszechniania turystyki</t>
  </si>
  <si>
    <t>710</t>
  </si>
  <si>
    <t>Działalność usługowa</t>
  </si>
  <si>
    <t>71015</t>
  </si>
  <si>
    <t>Nadzór budowlany</t>
  </si>
  <si>
    <t>Wydatki na zakupy inwestycyjne jednostek budżetowych</t>
  </si>
  <si>
    <t>Zakup sprzętu komputerowego PINB</t>
  </si>
  <si>
    <t>71095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</si>
  <si>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</si>
  <si>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</si>
  <si>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celowa Regionalne partnerstwo amorządów Mazowsza dla aktywizacji społeczeństwa informacyjnego w zakresie e-administracji i geoinformacji (ASI)</t>
  </si>
  <si>
    <t>750</t>
  </si>
  <si>
    <t>Administracja publiczna</t>
  </si>
  <si>
    <t>75020</t>
  </si>
  <si>
    <t>Starostwa powiatowe</t>
  </si>
  <si>
    <t>754</t>
  </si>
  <si>
    <t>Bezpieczeństwo publiczne i ochrona przeciwpożarowa</t>
  </si>
  <si>
    <t>801</t>
  </si>
  <si>
    <t>Oświata i wychowanie</t>
  </si>
  <si>
    <t>80102</t>
  </si>
  <si>
    <t>Szkoły podstawowe specjalne</t>
  </si>
  <si>
    <t>Adaptacja  budynku na potrzeby Zespołu Szkół Specjalnych  w Radzyminie  wraz z budową nowego skrzydła na cele administracyjno-biurowe.</t>
  </si>
  <si>
    <t>80120</t>
  </si>
  <si>
    <t>Licea ogólnokształcące</t>
  </si>
  <si>
    <t xml:space="preserve">Rozbudowa budynku LO w Radzyminie wraz z salą gimnastyczną </t>
  </si>
  <si>
    <t>80130</t>
  </si>
  <si>
    <t>Szkoły zawodowe</t>
  </si>
  <si>
    <t>Rozbudowa Zespołu Szkół w Zielonce ( laboratoria i warsztaty )</t>
  </si>
  <si>
    <t>80195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</si>
  <si>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</si>
  <si>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</si>
  <si>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</si>
  <si>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</si>
  <si>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</si>
  <si>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 xml:space="preserve">Dotacja  celowa -Modernizacja oddziałów szpitalnych ,  rozbudowa obiektu SZPZOZ,  budowa lądowiska  ,gm. Wołomin  </t>
  </si>
  <si>
    <t>852</t>
  </si>
  <si>
    <t>Pomoc społeczna</t>
  </si>
  <si>
    <t>85202</t>
  </si>
  <si>
    <t>Domy pomocy społecznej</t>
  </si>
  <si>
    <t>Budowa windy w Domu Pomocy Społecznej w Radzyminie</t>
  </si>
  <si>
    <t>Modernizacja obiektu Domu Pomocy Społecznej w Radzyminie Wykonanie modernizacji  instalacji  CO i CWU w budynku głownym oraz pawilonie nr 2</t>
  </si>
  <si>
    <t>855</t>
  </si>
  <si>
    <t>Rodzina</t>
  </si>
  <si>
    <t>85510</t>
  </si>
  <si>
    <t>Działalność placówek opiekuńczo-wychowawczych</t>
  </si>
  <si>
    <t>Zakup i montaż pieca na opał  pochodzenia drzewnego</t>
  </si>
  <si>
    <t>921</t>
  </si>
  <si>
    <t>Kultura i ochrona dziedzictwa narodowego</t>
  </si>
  <si>
    <t>92113</t>
  </si>
  <si>
    <t>Centra kultury i sztuki</t>
  </si>
  <si>
    <t>Dotacja  dla Centrum Dziedzictwa i Twórczości zakupy inwestycyjne agregat</t>
  </si>
  <si>
    <t>Razem</t>
  </si>
  <si>
    <t>PLAN WYDATKÓW MAJĄTKOWYCH NA ROK 2017</t>
  </si>
  <si>
    <t>Budowa chodnika w msc. Nowy Kraszew, gm Klembów</t>
  </si>
  <si>
    <t>Przebudowa mostu w Kurach,gm. Tłuszcz</t>
  </si>
  <si>
    <t>Budowa chodnika w msc. Stary Kraszew, gm. Klembów</t>
  </si>
  <si>
    <t>Budowa Powiatowego Ośrodka Rozwoju Edukacji wraz z rozbudową siedziby biblioteki w Wołominie</t>
  </si>
  <si>
    <t>Rozbudowa drogi powiatowej Nr 4304 ( ul. Szkolna) w Słupnie gm Radzymin</t>
  </si>
  <si>
    <t>75421</t>
  </si>
  <si>
    <t>Zarzadzanie kryzysowe</t>
  </si>
  <si>
    <t>Przebudowa ciągu ulic Załuskiego, Zagańczyka, Mareckiej, Szerokiej w Kobyłce,etap Rozbudowa drogi powiatowej nr 4352W na odcinku 1 ul Marecka i Zagańczyka oraz na odcinku 3 ul Załuskiego w Kobyłce, gm. Kobyłka</t>
  </si>
  <si>
    <t>Rozbudowa drogi powiatowej  nr 4360W ul Piłsudskiego i ul. Radzymińskiej w Wołominie, gm. Wołomin</t>
  </si>
  <si>
    <t>Rozbudowa drogi powiatowej Nr 4316W od  drogi wojewódzkiej nr 634 do ronda w Majdanie, gm. Wołomin</t>
  </si>
  <si>
    <t>Sporzadzenie  dokumentacji projektowej przebudowy drogi 4321W na odcinku Kuligów-Czarnów, gm Dąbrówka</t>
  </si>
  <si>
    <t>Budowa szkoły ponadgimnazjalnej w Markach</t>
  </si>
  <si>
    <t>Plan przed zmianą</t>
  </si>
  <si>
    <t>Zmiana</t>
  </si>
  <si>
    <t>Plan po zmianie</t>
  </si>
  <si>
    <t>Projekt kanalizacji deszczowej w ul. Mazowieckiej w Starych Załubicach, gm. Radzymin</t>
  </si>
  <si>
    <t xml:space="preserve">Zakupy inwestycyjne w ramach projektu systemu wczesnego ostrzegania przed zjawiskami katastrofalnymi w Powiecie Wołomińskim </t>
  </si>
  <si>
    <t>Przebudowa skrzyżowania ul. Wileńskiej i Ogrodowej w Wołominie</t>
  </si>
  <si>
    <t>Monitoring wizyjny budynku Starostwa w Wołominie ul. Prądzyńskiego 3</t>
  </si>
  <si>
    <t>Dotacja celowa dla gm. Marki na realizację zadania pn. Rozbudowa drogi powiatowej w ulicy Sosnowej i Tadeusza Kościuszki w Markach na odcinku od drogi krajowej Nr 8 do granic miasta Marki</t>
  </si>
  <si>
    <t>Dotacja celowa dla gminy Strachówka na realizację zadania przebudowa skrzyżowań dróg powiatowych z drogami gminnymi w gminie Strachówka</t>
  </si>
  <si>
    <t>Przebudowa ciągu drogi 4314W Turów - Leśniakowizna - Majdan</t>
  </si>
  <si>
    <t>Wykonanie map projektu podziałów nieruchomości niezbędnych dla uzyskania decyzji ZRID dla rozbudowy i przebudowy drogi powiatowej Nr 4329 na odcinku od styku skrzyżowania z drogą wojewódzką 634 do skrzyżowania ulic Kościuszki, Łąkowej i Polnej (wraz z tym skrzyżowaniem) w Tłuszczu gm. Tłuszcz</t>
  </si>
  <si>
    <t>Rozbudowa drogi powiatowej Nr 4328Wod km 0+000,00 do km 0+596,07 w m. Sulejów, gm. Jadów</t>
  </si>
  <si>
    <t>Dotacja celowa  w formie  pomocy  finansowej dla gm Jadów na realizację zadania Budowa ulicy  Kościuszki w Urlach</t>
  </si>
  <si>
    <t>Rozbudowa skrzyżowania DK 50 z drogą powiatową nr 4343W w msc. Zawiszyn, gm. Jadów</t>
  </si>
  <si>
    <t>Przebudowa budynku Zespołu Szkół Ekonomicznych w Wołominie wymiana stolarki okiennej</t>
  </si>
  <si>
    <t>Zakup wyposażenia do nowowybudowanych sal lekcyjnych w Liceum Ogólnokształcącego w Radzyminie</t>
  </si>
  <si>
    <t>Zakup wyposażenia do nowowybudowanych sal lekcyjnych Zespołu Szkół Specjalnych w Radzyminie</t>
  </si>
  <si>
    <t>Projekt rozbudowy i przebudowy drogi powiatowej (ul. Lipowa i Wolności) na odcinku od skrzyżowania z ul. Powstańców do granicy gm. Zielonka, gm. Zielonka</t>
  </si>
  <si>
    <t>Zagospodarowanie turystyczne na terenie Gmin Radzymin i Dąbrówka</t>
  </si>
  <si>
    <t>Rozbudowa skrzyżowania dróg powiatowych nr 4357W - ul. Armii Krajowej, (na odcinku od skrzyżowania z ulicą Załuskiego do ul. Piłsudskiego), z drogą powiatową nr 4361W - ul. Sasina (na odcinku do linii kolejowej nr E75)</t>
  </si>
  <si>
    <t>Wykonanie map projektu podziałów nieruchomości niezbędnych dla uzyskania decyzji ZRID dla rozbudowy i przebudowy drogi powiatowej Nr 4323W w msc. Chajęty, gm. Dąbrówka</t>
  </si>
  <si>
    <t>900</t>
  </si>
  <si>
    <t>Gospodarka komunalna i ochrona środowiska</t>
  </si>
  <si>
    <t>90004</t>
  </si>
  <si>
    <t>Utrzymanie zieleni w miastach i gminach</t>
  </si>
  <si>
    <t>Modernizacja parku wraz z budową pawilonu przy pałacu w Chrzęsnem</t>
  </si>
  <si>
    <t>Budowa chodnika w ul. Wołomińskiej, gm. Kobyłka</t>
  </si>
  <si>
    <t>Projekt budowy chodnika w msc. Sitki, gm. Klembów</t>
  </si>
  <si>
    <t>Przebudowa mostu w ciągu drogi powiatowej Nr 4314W Poświętne-Turze na rzece Rządza, gm. Poświętne</t>
  </si>
  <si>
    <t>Przebudowa ul. Drewnickiej i Kochanowskiego w Ząbkach,gm. Ząbki</t>
  </si>
  <si>
    <t>Budowa ronda na skrzyżowaniuulic Mareckiej, Szerokiej i Dworkowej oraz budowa drogi powiatowej w ul. Dworkowej, gm. Kobyłka</t>
  </si>
  <si>
    <t>Przebudowa ul. Korczaka w Radzyminie, gm. Radzymin</t>
  </si>
  <si>
    <t>Przebudowa ulicy Wileńskiej na odcinku od skrzyżowania z ul. Sikorskiego do skrzyżowania z drogą wojewódzką nr 635, gm. Wołomin (projekt)</t>
  </si>
  <si>
    <t>Budowa drogi od miejscowości Osęka do granicy powiatu, gm. Strachówka</t>
  </si>
  <si>
    <t>Dotacja Dąbrówka przekazanie zadania pn. Przebudowa chodnika w ul. Tadeusza Kościuszki w Dąbrówce</t>
  </si>
  <si>
    <t>Projekt i budowa ronda na skrzyżowaniu ulic Warszawskiej i Kościuszki wraz z przebudową ul. Warszawskiej i Przemysłowej w Tłuszczu, gm. Tłuszcz</t>
  </si>
  <si>
    <t>Przebudowa drogi powiatowej Nr 4312W na odcinku przejazd PKP w Duczkach do ronda w Zagościńcu, gm. Wołomin</t>
  </si>
  <si>
    <t xml:space="preserve">Budowa nowego śladu drogi 635 od węzła Czarna do skrzyżowania z trasą S8 </t>
  </si>
  <si>
    <t>Wykonanie dokumentacji technicznej przebudowy drogi powiatowej Nr 4329W na odcinku Kury do drogi krajowej nr 50</t>
  </si>
  <si>
    <t>Projekt budowy  chodnika z zatoką autobusową w pasie drogi powiatowej nr 4324 W w msc. Chajęty, gm. Dąbrówka</t>
  </si>
  <si>
    <t>Projekt drogi w Starowoli</t>
  </si>
  <si>
    <t>Projekt przebudowy mostu na drodze powiatowej Nr 4331W w msc. Dzięcioły Gm. Tłuszcz</t>
  </si>
  <si>
    <t>Projekt przebudowy skrzyżowania wraz z odwodnieniem ul. Piłsudskiego i Skrajnej w Ząbkach, Gm. Ząbki</t>
  </si>
  <si>
    <t>Projekt przebudowy ul. Wiejskiej w Tłuszczu, Gm. Tłuszcz</t>
  </si>
  <si>
    <t>Przebudowa ciągu drogowego Kuligów-Józefów-Kowalicha-Marianów, Gm. Dąbrówka</t>
  </si>
  <si>
    <t>Przebudowa drogi na odcinku Zagościniec-Helenów projekt Gm. Wołomin</t>
  </si>
  <si>
    <t>Przebudowa drogi powiatowej nr 4329W w msc. Równe Strachówka</t>
  </si>
  <si>
    <t>Remont mostu w Dąbrówce</t>
  </si>
  <si>
    <t>010</t>
  </si>
  <si>
    <t>Rolnictwo i łowiectwo</t>
  </si>
  <si>
    <t>01042</t>
  </si>
  <si>
    <t>Wyłaczenie z produkcji gruntow rolnych</t>
  </si>
  <si>
    <t xml:space="preserve">75404 </t>
  </si>
  <si>
    <t>Komendy wojewódzkie Policji</t>
  </si>
  <si>
    <t>Wpłata na Fundusz Wsparcia Policji - zakup samochodu</t>
  </si>
  <si>
    <t>Zakup pierwszego wyposażenia do budynku Starostwa w Zagościńcu</t>
  </si>
  <si>
    <t>Modernizacja sieci internetowej w ZS w Zielonce</t>
  </si>
  <si>
    <t>85218</t>
  </si>
  <si>
    <t>Powiatowe centra pomocy rodzinie</t>
  </si>
  <si>
    <t>Zakupy komputerowe Powiatowe Centrum Pomocy Rodzinie w Wołominie</t>
  </si>
  <si>
    <t xml:space="preserve">Budowa budynku administracyjnego przy ul. Polskiej w Wołominie </t>
  </si>
  <si>
    <t>92195</t>
  </si>
  <si>
    <t>Wydatki na  inwestycyjne jednostek budżetowych</t>
  </si>
  <si>
    <t>Pomoc finansowa dla Gminy Strachówka na zadanie Zagospodarowanie terenu przy pomniku w miejscowości Księżyki, gm. Strachówka</t>
  </si>
  <si>
    <t>Sporządzenie  dokumentacji projektowej przebudowy drogi powiatowej nr 4328W od drogi krajowej nr 50 w miejscowości Strachówka do skrzyżowania z drogą gminną (dz.176) w miejscowości Zofinin gm. Strachówka</t>
  </si>
  <si>
    <t>Zakupy inwestycyjne do budynku przy ul. Komunalnej w Radzyminie - pierwsze wyposażenie</t>
  </si>
  <si>
    <t xml:space="preserve">Zakupy sprzętu komputerowego </t>
  </si>
  <si>
    <t>Dotacja celowa dla Gminy Kobyłka przekazanie zadania budowa ścieżek rowerowych, ciągów pieszo-rowerowych wzdłuż ul. Napoleona i Księcia Józefa Poniatowskiego w Kobyłce</t>
  </si>
  <si>
    <t>Zakupy inwestycyjne Domu Pomocy Społecznej w Zielonce - magiel</t>
  </si>
  <si>
    <t>Zakupy inwestycyjne - zakup sprzętu drogowego</t>
  </si>
  <si>
    <t>Zakupy inwestycyjne Domu Pomocy Społecznej w Radzyminie - urządzenie wielofunkcyjne, zmywarko - wyparzarki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</si>
</sst>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8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35" borderId="10" xfId="0" applyNumberFormat="1" applyFont="1" applyFill="1" applyBorder="1" applyAlignment="1" applyProtection="1">
      <alignment horizontal="right" vertical="center"/>
      <protection locked="0"/>
    </xf>
    <xf numFmtId="4" fontId="7" fillId="38" borderId="10" xfId="0" applyNumberFormat="1" applyFont="1" applyFill="1" applyBorder="1" applyAlignment="1" applyProtection="1">
      <alignment horizontal="right" vertical="center"/>
      <protection locked="0"/>
    </xf>
    <xf numFmtId="49" fontId="7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4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4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9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9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39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9" borderId="17" xfId="0" applyNumberFormat="1" applyFont="1" applyFill="1" applyBorder="1" applyAlignment="1" applyProtection="1">
      <alignment horizontal="left" vertical="center" wrapText="1"/>
      <protection locked="0"/>
    </xf>
    <xf numFmtId="4" fontId="2" fillId="39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39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39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39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39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39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4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7" xfId="0" applyNumberFormat="1" applyFont="1" applyFill="1" applyBorder="1" applyAlignment="1" applyProtection="1">
      <alignment horizontal="left" vertical="center" wrapText="1"/>
      <protection locked="0"/>
    </xf>
    <xf numFmtId="4" fontId="2" fillId="4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39" borderId="17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showGridLines="0" tabSelected="1" view="pageBreakPreview" zoomScaleSheetLayoutView="100" workbookViewId="0" topLeftCell="A1">
      <selection activeCell="D128" sqref="D128:E128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10.5" style="0" customWidth="1"/>
    <col min="4" max="4" width="12.66015625" style="0" customWidth="1"/>
    <col min="5" max="5" width="86.83203125" style="0" customWidth="1"/>
    <col min="6" max="6" width="6.16015625" style="0" customWidth="1"/>
    <col min="7" max="7" width="11.83203125" style="0" customWidth="1"/>
    <col min="8" max="8" width="2.33203125" style="0" customWidth="1"/>
    <col min="9" max="9" width="18.16015625" style="0" customWidth="1"/>
    <col min="10" max="10" width="19.83203125" style="0" customWidth="1"/>
    <col min="11" max="11" width="16.16015625" style="0" customWidth="1"/>
  </cols>
  <sheetData>
    <row r="1" spans="1:8" ht="21.75" customHeight="1">
      <c r="A1" s="35"/>
      <c r="B1" s="35"/>
      <c r="C1" s="35"/>
      <c r="D1" s="35"/>
      <c r="E1" s="35"/>
      <c r="F1" s="35"/>
      <c r="G1" s="35"/>
      <c r="H1" s="35"/>
    </row>
    <row r="2" spans="2:8" ht="34.5" customHeight="1">
      <c r="B2" s="42" t="s">
        <v>78</v>
      </c>
      <c r="C2" s="42"/>
      <c r="D2" s="42"/>
      <c r="E2" s="42"/>
      <c r="F2" s="42"/>
      <c r="G2" s="42"/>
      <c r="H2" s="42"/>
    </row>
    <row r="3" spans="2:8" ht="8.25" customHeight="1">
      <c r="B3" s="1"/>
      <c r="C3" s="1"/>
      <c r="D3" s="1"/>
      <c r="E3" s="1"/>
      <c r="F3" s="1"/>
      <c r="G3" s="1"/>
      <c r="H3" s="1"/>
    </row>
    <row r="4" spans="2:10" ht="38.25" customHeight="1">
      <c r="B4" s="2" t="s">
        <v>0</v>
      </c>
      <c r="C4" s="2" t="s">
        <v>1</v>
      </c>
      <c r="D4" s="43" t="s">
        <v>2</v>
      </c>
      <c r="E4" s="43"/>
      <c r="F4" s="43" t="s">
        <v>91</v>
      </c>
      <c r="G4" s="43"/>
      <c r="H4" s="43"/>
      <c r="I4" s="5" t="s">
        <v>92</v>
      </c>
      <c r="J4" s="6" t="s">
        <v>93</v>
      </c>
    </row>
    <row r="5" spans="2:10" ht="28.5" customHeight="1">
      <c r="B5" s="7" t="s">
        <v>139</v>
      </c>
      <c r="C5" s="7"/>
      <c r="D5" s="34" t="s">
        <v>140</v>
      </c>
      <c r="E5" s="34"/>
      <c r="F5" s="32">
        <f>SUM(F6)</f>
        <v>591100</v>
      </c>
      <c r="G5" s="32"/>
      <c r="H5" s="32"/>
      <c r="I5" s="19">
        <f aca="true" t="shared" si="0" ref="I5:J7">SUM(I6)</f>
        <v>0</v>
      </c>
      <c r="J5" s="19">
        <f t="shared" si="0"/>
        <v>591100</v>
      </c>
    </row>
    <row r="6" spans="2:10" ht="27" customHeight="1">
      <c r="B6" s="9"/>
      <c r="C6" s="10" t="s">
        <v>141</v>
      </c>
      <c r="D6" s="23" t="s">
        <v>142</v>
      </c>
      <c r="E6" s="23"/>
      <c r="F6" s="24">
        <f>SUM(F7)</f>
        <v>591100</v>
      </c>
      <c r="G6" s="24"/>
      <c r="H6" s="24"/>
      <c r="I6" s="11">
        <f t="shared" si="0"/>
        <v>0</v>
      </c>
      <c r="J6" s="11">
        <f t="shared" si="0"/>
        <v>591100</v>
      </c>
    </row>
    <row r="7" spans="2:10" ht="28.5" customHeight="1">
      <c r="B7" s="9"/>
      <c r="C7" s="9"/>
      <c r="D7" s="27" t="s">
        <v>7</v>
      </c>
      <c r="E7" s="27"/>
      <c r="F7" s="28">
        <f>SUM(F8)</f>
        <v>591100</v>
      </c>
      <c r="G7" s="28"/>
      <c r="H7" s="28"/>
      <c r="I7" s="8">
        <f t="shared" si="0"/>
        <v>0</v>
      </c>
      <c r="J7" s="8">
        <f t="shared" si="0"/>
        <v>591100</v>
      </c>
    </row>
    <row r="8" spans="2:10" ht="24" customHeight="1">
      <c r="B8" s="9"/>
      <c r="C8" s="9"/>
      <c r="D8" s="25" t="s">
        <v>137</v>
      </c>
      <c r="E8" s="25"/>
      <c r="F8" s="26">
        <v>591100</v>
      </c>
      <c r="G8" s="26"/>
      <c r="H8" s="26"/>
      <c r="I8" s="12">
        <v>0</v>
      </c>
      <c r="J8" s="12">
        <f>SUM(F8:I8)</f>
        <v>591100</v>
      </c>
    </row>
    <row r="9" spans="2:10" ht="27" customHeight="1">
      <c r="B9" s="7" t="s">
        <v>3</v>
      </c>
      <c r="C9" s="7"/>
      <c r="D9" s="34" t="s">
        <v>4</v>
      </c>
      <c r="E9" s="34"/>
      <c r="F9" s="32">
        <f>SUM(F10+F64)</f>
        <v>37713390</v>
      </c>
      <c r="G9" s="32"/>
      <c r="H9" s="32"/>
      <c r="I9" s="19">
        <f>SUM(I10+I64)</f>
        <v>697000</v>
      </c>
      <c r="J9" s="19">
        <f>SUM(F9:I9)</f>
        <v>38410390</v>
      </c>
    </row>
    <row r="10" spans="2:10" ht="24" customHeight="1">
      <c r="B10" s="9"/>
      <c r="C10" s="10" t="s">
        <v>5</v>
      </c>
      <c r="D10" s="23" t="s">
        <v>6</v>
      </c>
      <c r="E10" s="23"/>
      <c r="F10" s="24">
        <f>SUM(F11+F58)</f>
        <v>30493390</v>
      </c>
      <c r="G10" s="24"/>
      <c r="H10" s="24"/>
      <c r="I10" s="11">
        <f>SUM(I11+I58)</f>
        <v>697000</v>
      </c>
      <c r="J10" s="11">
        <f>SUM(F10:I10)</f>
        <v>31190390</v>
      </c>
    </row>
    <row r="11" spans="2:10" ht="27" customHeight="1">
      <c r="B11" s="9"/>
      <c r="C11" s="9"/>
      <c r="D11" s="27" t="s">
        <v>7</v>
      </c>
      <c r="E11" s="27"/>
      <c r="F11" s="28">
        <f>SUM(F12+F13+F14+F15+F16+F17+F18+F19+F20+F21+F22+F23+F24+F25+F26+F27+F28+F29+F30+F31+F32+F33+F34+F35+F36+F37+F38+F39+F40+F42+F43+F44+F45+F46+F47+F48+F49+F50+F51+F52+F53+F55+F54)</f>
        <v>27996340</v>
      </c>
      <c r="G11" s="28"/>
      <c r="H11" s="28"/>
      <c r="I11" s="8">
        <f>SUM(I12+I13+I14+I15+I16+I17+I18+I19+I20+I21+I22+I23+I24+I25+I26+I27+I28+I29+I30+I31+I32+I33+I34+I35+I36+I37+I38+I39+I40+I42+I43+I44+I45+I46+I47+I48+I49+I50+I51+I52+I53+I54+I55)</f>
        <v>697000</v>
      </c>
      <c r="J11" s="8">
        <f>SUM(J12+J13+J14+J15+J16+J17+J18+J19+J20+J21+J22+J23+J24+J25+J26+J27+J28+J29+J30+J31+J32+J33+J34+J35+J36+J37+J38+J39+J40+J42+J43+J44+J45+J46+J47+J48+J49+J50+J51+J52+J53+J54+J55)</f>
        <v>28693340</v>
      </c>
    </row>
    <row r="12" spans="2:10" ht="24.75" customHeight="1">
      <c r="B12" s="9"/>
      <c r="C12" s="9"/>
      <c r="D12" s="25" t="s">
        <v>8</v>
      </c>
      <c r="E12" s="25"/>
      <c r="F12" s="26">
        <v>2440000</v>
      </c>
      <c r="G12" s="26"/>
      <c r="H12" s="26"/>
      <c r="I12" s="12">
        <v>0</v>
      </c>
      <c r="J12" s="12">
        <f>SUM(F12:I12)</f>
        <v>2440000</v>
      </c>
    </row>
    <row r="13" spans="2:10" ht="44.25" customHeight="1">
      <c r="B13" s="9"/>
      <c r="C13" s="9"/>
      <c r="D13" s="25" t="s">
        <v>104</v>
      </c>
      <c r="E13" s="25"/>
      <c r="F13" s="26">
        <v>500000</v>
      </c>
      <c r="G13" s="26"/>
      <c r="H13" s="26"/>
      <c r="I13" s="16">
        <v>0</v>
      </c>
      <c r="J13" s="16">
        <f>SUM(F13:I13)</f>
        <v>500000</v>
      </c>
    </row>
    <row r="14" spans="2:10" ht="53.25" customHeight="1">
      <c r="B14" s="9"/>
      <c r="C14" s="9"/>
      <c r="D14" s="25" t="s">
        <v>111</v>
      </c>
      <c r="E14" s="25"/>
      <c r="F14" s="26">
        <v>6000</v>
      </c>
      <c r="G14" s="26"/>
      <c r="H14" s="26"/>
      <c r="I14" s="16">
        <v>0</v>
      </c>
      <c r="J14" s="16">
        <f>SUM(F14:I14)</f>
        <v>6000</v>
      </c>
    </row>
    <row r="15" spans="2:10" ht="37.5" customHeight="1">
      <c r="B15" s="9"/>
      <c r="C15" s="9"/>
      <c r="D15" s="25" t="s">
        <v>100</v>
      </c>
      <c r="E15" s="25"/>
      <c r="F15" s="26">
        <v>107196</v>
      </c>
      <c r="G15" s="26"/>
      <c r="H15" s="26"/>
      <c r="I15" s="12">
        <v>0</v>
      </c>
      <c r="J15" s="12">
        <f>SUM(F15:I15)</f>
        <v>107196</v>
      </c>
    </row>
    <row r="16" spans="2:10" ht="37.5" customHeight="1">
      <c r="B16" s="9"/>
      <c r="C16" s="9"/>
      <c r="D16" s="25" t="s">
        <v>102</v>
      </c>
      <c r="E16" s="25"/>
      <c r="F16" s="26">
        <v>1312500</v>
      </c>
      <c r="G16" s="26"/>
      <c r="H16" s="26"/>
      <c r="I16" s="12">
        <v>0</v>
      </c>
      <c r="J16" s="12">
        <f>SUM(F16:I16)</f>
        <v>1312500</v>
      </c>
    </row>
    <row r="17" spans="2:10" ht="37.5" customHeight="1">
      <c r="B17" s="9"/>
      <c r="C17" s="9"/>
      <c r="D17" s="25" t="s">
        <v>120</v>
      </c>
      <c r="E17" s="25"/>
      <c r="F17" s="26">
        <v>1736852</v>
      </c>
      <c r="G17" s="26"/>
      <c r="H17" s="26"/>
      <c r="I17" s="12">
        <v>0</v>
      </c>
      <c r="J17" s="12">
        <f aca="true" t="shared" si="1" ref="J17:J24">SUM(F17:I17)</f>
        <v>1736852</v>
      </c>
    </row>
    <row r="18" spans="2:10" ht="37.5" customHeight="1">
      <c r="B18" s="9"/>
      <c r="C18" s="9"/>
      <c r="D18" s="25" t="s">
        <v>117</v>
      </c>
      <c r="E18" s="25"/>
      <c r="F18" s="26">
        <v>210000</v>
      </c>
      <c r="G18" s="26"/>
      <c r="H18" s="26"/>
      <c r="I18" s="12">
        <v>0</v>
      </c>
      <c r="J18" s="12">
        <f t="shared" si="1"/>
        <v>210000</v>
      </c>
    </row>
    <row r="19" spans="2:10" ht="37.5" customHeight="1">
      <c r="B19" s="9"/>
      <c r="C19" s="9"/>
      <c r="D19" s="25" t="s">
        <v>121</v>
      </c>
      <c r="E19" s="25"/>
      <c r="F19" s="26">
        <v>1730000</v>
      </c>
      <c r="G19" s="26"/>
      <c r="H19" s="26"/>
      <c r="I19" s="12">
        <v>0</v>
      </c>
      <c r="J19" s="12">
        <f t="shared" si="1"/>
        <v>1730000</v>
      </c>
    </row>
    <row r="20" spans="2:10" ht="37.5" customHeight="1">
      <c r="B20" s="9"/>
      <c r="C20" s="9"/>
      <c r="D20" s="25" t="s">
        <v>118</v>
      </c>
      <c r="E20" s="25"/>
      <c r="F20" s="26">
        <v>42020</v>
      </c>
      <c r="G20" s="26"/>
      <c r="H20" s="26"/>
      <c r="I20" s="16">
        <v>0</v>
      </c>
      <c r="J20" s="16">
        <f t="shared" si="1"/>
        <v>42020</v>
      </c>
    </row>
    <row r="21" spans="2:10" ht="48.75" customHeight="1">
      <c r="B21" s="9"/>
      <c r="C21" s="9"/>
      <c r="D21" s="25" t="s">
        <v>126</v>
      </c>
      <c r="E21" s="25"/>
      <c r="F21" s="26">
        <v>1475000</v>
      </c>
      <c r="G21" s="26"/>
      <c r="H21" s="26"/>
      <c r="I21" s="12">
        <v>0</v>
      </c>
      <c r="J21" s="12">
        <f t="shared" si="1"/>
        <v>1475000</v>
      </c>
    </row>
    <row r="22" spans="2:10" ht="37.5" customHeight="1">
      <c r="B22" s="9"/>
      <c r="C22" s="9"/>
      <c r="D22" s="25" t="s">
        <v>127</v>
      </c>
      <c r="E22" s="25"/>
      <c r="F22" s="26">
        <v>300000</v>
      </c>
      <c r="G22" s="26"/>
      <c r="H22" s="26"/>
      <c r="I22" s="12">
        <v>0</v>
      </c>
      <c r="J22" s="12">
        <f t="shared" si="1"/>
        <v>300000</v>
      </c>
    </row>
    <row r="23" spans="2:10" ht="37.5" customHeight="1">
      <c r="B23" s="9"/>
      <c r="C23" s="9"/>
      <c r="D23" s="25" t="s">
        <v>119</v>
      </c>
      <c r="E23" s="25"/>
      <c r="F23" s="26">
        <v>50000</v>
      </c>
      <c r="G23" s="26"/>
      <c r="H23" s="26"/>
      <c r="I23" s="12">
        <v>0</v>
      </c>
      <c r="J23" s="12">
        <f t="shared" si="1"/>
        <v>50000</v>
      </c>
    </row>
    <row r="24" spans="2:10" ht="21.75" customHeight="1">
      <c r="B24" s="9"/>
      <c r="C24" s="9"/>
      <c r="D24" s="25" t="s">
        <v>122</v>
      </c>
      <c r="E24" s="25"/>
      <c r="F24" s="26">
        <v>850000</v>
      </c>
      <c r="G24" s="26"/>
      <c r="H24" s="26"/>
      <c r="I24" s="12">
        <v>0</v>
      </c>
      <c r="J24" s="12">
        <f t="shared" si="1"/>
        <v>850000</v>
      </c>
    </row>
    <row r="25" spans="2:10" ht="27.75" customHeight="1">
      <c r="B25" s="9"/>
      <c r="C25" s="9"/>
      <c r="D25" s="25" t="s">
        <v>9</v>
      </c>
      <c r="E25" s="25"/>
      <c r="F25" s="26">
        <v>760000</v>
      </c>
      <c r="G25" s="26"/>
      <c r="H25" s="26"/>
      <c r="I25" s="12">
        <v>0</v>
      </c>
      <c r="J25" s="12">
        <f aca="true" t="shared" si="2" ref="J25:J40">SUM(F25:I25)</f>
        <v>760000</v>
      </c>
    </row>
    <row r="26" spans="2:10" ht="27.75" customHeight="1">
      <c r="B26" s="9"/>
      <c r="C26" s="9"/>
      <c r="D26" s="25" t="s">
        <v>79</v>
      </c>
      <c r="E26" s="25"/>
      <c r="F26" s="26">
        <v>550000</v>
      </c>
      <c r="G26" s="26"/>
      <c r="H26" s="26"/>
      <c r="I26" s="16">
        <v>0</v>
      </c>
      <c r="J26" s="16">
        <f t="shared" si="2"/>
        <v>550000</v>
      </c>
    </row>
    <row r="27" spans="2:10" ht="37.5" customHeight="1">
      <c r="B27" s="9"/>
      <c r="C27" s="9"/>
      <c r="D27" s="25" t="s">
        <v>10</v>
      </c>
      <c r="E27" s="25"/>
      <c r="F27" s="26">
        <v>758368</v>
      </c>
      <c r="G27" s="26"/>
      <c r="H27" s="26"/>
      <c r="I27" s="12">
        <v>0</v>
      </c>
      <c r="J27" s="12">
        <f t="shared" si="2"/>
        <v>758368</v>
      </c>
    </row>
    <row r="28" spans="2:10" ht="37.5" customHeight="1">
      <c r="B28" s="9"/>
      <c r="C28" s="9"/>
      <c r="D28" s="25" t="s">
        <v>11</v>
      </c>
      <c r="E28" s="25"/>
      <c r="F28" s="26">
        <v>126420</v>
      </c>
      <c r="G28" s="26"/>
      <c r="H28" s="26"/>
      <c r="I28" s="12">
        <v>0</v>
      </c>
      <c r="J28" s="12">
        <f t="shared" si="2"/>
        <v>126420</v>
      </c>
    </row>
    <row r="29" spans="2:10" ht="26.25" customHeight="1">
      <c r="B29" s="9"/>
      <c r="C29" s="9"/>
      <c r="D29" s="25" t="s">
        <v>80</v>
      </c>
      <c r="E29" s="25"/>
      <c r="F29" s="26">
        <v>2561960</v>
      </c>
      <c r="G29" s="26"/>
      <c r="H29" s="26"/>
      <c r="I29" s="12">
        <v>0</v>
      </c>
      <c r="J29" s="12">
        <f t="shared" si="2"/>
        <v>2561960</v>
      </c>
    </row>
    <row r="30" spans="2:10" ht="37.5" customHeight="1">
      <c r="B30" s="9"/>
      <c r="C30" s="9"/>
      <c r="D30" s="25" t="s">
        <v>94</v>
      </c>
      <c r="E30" s="25"/>
      <c r="F30" s="26">
        <v>44164</v>
      </c>
      <c r="G30" s="26"/>
      <c r="H30" s="26"/>
      <c r="I30" s="12">
        <v>0</v>
      </c>
      <c r="J30" s="12">
        <f t="shared" si="2"/>
        <v>44164</v>
      </c>
    </row>
    <row r="31" spans="2:10" ht="30" customHeight="1">
      <c r="B31" s="9"/>
      <c r="C31" s="9"/>
      <c r="D31" s="25" t="s">
        <v>96</v>
      </c>
      <c r="E31" s="25"/>
      <c r="F31" s="26">
        <v>15000</v>
      </c>
      <c r="G31" s="26"/>
      <c r="H31" s="26"/>
      <c r="I31" s="12">
        <v>0</v>
      </c>
      <c r="J31" s="12">
        <f t="shared" si="2"/>
        <v>15000</v>
      </c>
    </row>
    <row r="32" spans="2:10" ht="58.5" customHeight="1">
      <c r="B32" s="9"/>
      <c r="C32" s="9"/>
      <c r="D32" s="25" t="s">
        <v>86</v>
      </c>
      <c r="E32" s="25"/>
      <c r="F32" s="26">
        <v>3065010</v>
      </c>
      <c r="G32" s="26"/>
      <c r="H32" s="26"/>
      <c r="I32" s="12">
        <v>0</v>
      </c>
      <c r="J32" s="12">
        <f t="shared" si="2"/>
        <v>3065010</v>
      </c>
    </row>
    <row r="33" spans="2:10" ht="27" customHeight="1">
      <c r="B33" s="9"/>
      <c r="C33" s="9"/>
      <c r="D33" s="25" t="s">
        <v>81</v>
      </c>
      <c r="E33" s="25"/>
      <c r="F33" s="26">
        <v>400000</v>
      </c>
      <c r="G33" s="26"/>
      <c r="H33" s="26"/>
      <c r="I33" s="12">
        <v>0</v>
      </c>
      <c r="J33" s="12">
        <f t="shared" si="2"/>
        <v>400000</v>
      </c>
    </row>
    <row r="34" spans="2:10" ht="21" customHeight="1">
      <c r="B34" s="9"/>
      <c r="C34" s="9"/>
      <c r="D34" s="37" t="s">
        <v>83</v>
      </c>
      <c r="E34" s="38"/>
      <c r="F34" s="45">
        <v>1191373</v>
      </c>
      <c r="G34" s="46"/>
      <c r="H34" s="47"/>
      <c r="I34" s="12">
        <v>0</v>
      </c>
      <c r="J34" s="12">
        <f t="shared" si="2"/>
        <v>1191373</v>
      </c>
    </row>
    <row r="35" spans="2:10" ht="37.5" customHeight="1">
      <c r="B35" s="9"/>
      <c r="C35" s="9"/>
      <c r="D35" s="25" t="s">
        <v>123</v>
      </c>
      <c r="E35" s="25"/>
      <c r="F35" s="26">
        <v>140000</v>
      </c>
      <c r="G35" s="26"/>
      <c r="H35" s="26"/>
      <c r="I35" s="12">
        <v>0</v>
      </c>
      <c r="J35" s="12">
        <f t="shared" si="2"/>
        <v>140000</v>
      </c>
    </row>
    <row r="36" spans="2:11" ht="37.5" customHeight="1">
      <c r="B36" s="9"/>
      <c r="C36" s="9"/>
      <c r="D36" s="25" t="s">
        <v>87</v>
      </c>
      <c r="E36" s="25"/>
      <c r="F36" s="26">
        <v>3505200</v>
      </c>
      <c r="G36" s="26"/>
      <c r="H36" s="26"/>
      <c r="I36" s="12">
        <v>0</v>
      </c>
      <c r="J36" s="12">
        <f t="shared" si="2"/>
        <v>3505200</v>
      </c>
      <c r="K36" s="4"/>
    </row>
    <row r="37" spans="2:11" ht="37.5" customHeight="1">
      <c r="B37" s="9"/>
      <c r="C37" s="9"/>
      <c r="D37" s="25" t="s">
        <v>124</v>
      </c>
      <c r="E37" s="25"/>
      <c r="F37" s="26">
        <v>1060000</v>
      </c>
      <c r="G37" s="26"/>
      <c r="H37" s="26"/>
      <c r="I37" s="12">
        <v>0</v>
      </c>
      <c r="J37" s="12">
        <f t="shared" si="2"/>
        <v>1060000</v>
      </c>
      <c r="K37" s="4"/>
    </row>
    <row r="38" spans="2:11" ht="54.75" customHeight="1">
      <c r="B38" s="9"/>
      <c r="C38" s="9"/>
      <c r="D38" s="25" t="s">
        <v>110</v>
      </c>
      <c r="E38" s="25"/>
      <c r="F38" s="26">
        <v>140000</v>
      </c>
      <c r="G38" s="26"/>
      <c r="H38" s="26"/>
      <c r="I38" s="16">
        <v>0</v>
      </c>
      <c r="J38" s="16">
        <f t="shared" si="2"/>
        <v>140000</v>
      </c>
      <c r="K38" s="4"/>
    </row>
    <row r="39" spans="2:11" ht="38.25" customHeight="1">
      <c r="B39" s="9"/>
      <c r="C39" s="9"/>
      <c r="D39" s="25" t="s">
        <v>130</v>
      </c>
      <c r="E39" s="25"/>
      <c r="F39" s="26">
        <v>23000</v>
      </c>
      <c r="G39" s="26"/>
      <c r="H39" s="26"/>
      <c r="I39" s="12">
        <v>0</v>
      </c>
      <c r="J39" s="12">
        <f t="shared" si="2"/>
        <v>23000</v>
      </c>
      <c r="K39" s="4"/>
    </row>
    <row r="40" spans="2:10" ht="37.5" customHeight="1">
      <c r="B40" s="14"/>
      <c r="C40" s="14"/>
      <c r="D40" s="25" t="s">
        <v>88</v>
      </c>
      <c r="E40" s="25"/>
      <c r="F40" s="26">
        <v>2013595</v>
      </c>
      <c r="G40" s="26"/>
      <c r="H40" s="26"/>
      <c r="I40" s="12">
        <v>0</v>
      </c>
      <c r="J40" s="12">
        <f t="shared" si="2"/>
        <v>2013595</v>
      </c>
    </row>
    <row r="41" spans="1:10" ht="19.5" customHeight="1">
      <c r="A41" s="53">
        <v>7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2:10" ht="39" customHeight="1">
      <c r="B42" s="15"/>
      <c r="C42" s="15"/>
      <c r="D42" s="25" t="s">
        <v>108</v>
      </c>
      <c r="E42" s="25"/>
      <c r="F42" s="26">
        <v>70000</v>
      </c>
      <c r="G42" s="26"/>
      <c r="H42" s="26"/>
      <c r="I42" s="12">
        <v>0</v>
      </c>
      <c r="J42" s="12">
        <f>SUM(F42:I42)</f>
        <v>70000</v>
      </c>
    </row>
    <row r="43" spans="2:10" ht="72.75" customHeight="1">
      <c r="B43" s="9"/>
      <c r="C43" s="9"/>
      <c r="D43" s="25" t="s">
        <v>101</v>
      </c>
      <c r="E43" s="25"/>
      <c r="F43" s="26">
        <v>5000</v>
      </c>
      <c r="G43" s="26"/>
      <c r="H43" s="26"/>
      <c r="I43" s="12">
        <v>0</v>
      </c>
      <c r="J43" s="12">
        <f>SUM(F43:I43)</f>
        <v>5000</v>
      </c>
    </row>
    <row r="44" spans="2:10" ht="39.75" customHeight="1">
      <c r="B44" s="9"/>
      <c r="C44" s="9"/>
      <c r="D44" s="25" t="s">
        <v>89</v>
      </c>
      <c r="E44" s="25"/>
      <c r="F44" s="26">
        <v>53248</v>
      </c>
      <c r="G44" s="26"/>
      <c r="H44" s="26"/>
      <c r="I44" s="12">
        <v>0</v>
      </c>
      <c r="J44" s="12">
        <f>SUM(F44:I44)</f>
        <v>53248</v>
      </c>
    </row>
    <row r="45" spans="2:10" ht="24.75" customHeight="1">
      <c r="B45" s="9"/>
      <c r="C45" s="9"/>
      <c r="D45" s="25" t="s">
        <v>128</v>
      </c>
      <c r="E45" s="25"/>
      <c r="F45" s="26">
        <v>127060</v>
      </c>
      <c r="G45" s="26"/>
      <c r="H45" s="26"/>
      <c r="I45" s="12">
        <v>0</v>
      </c>
      <c r="J45" s="12">
        <f aca="true" t="shared" si="3" ref="J45:J59">SUM(F45:I45)</f>
        <v>127060</v>
      </c>
    </row>
    <row r="46" spans="2:10" ht="35.25" customHeight="1">
      <c r="B46" s="9"/>
      <c r="C46" s="9"/>
      <c r="D46" s="25" t="s">
        <v>132</v>
      </c>
      <c r="E46" s="25"/>
      <c r="F46" s="26">
        <v>18942</v>
      </c>
      <c r="G46" s="26"/>
      <c r="H46" s="26"/>
      <c r="I46" s="12">
        <v>0</v>
      </c>
      <c r="J46" s="12">
        <f t="shared" si="3"/>
        <v>18942</v>
      </c>
    </row>
    <row r="47" spans="2:10" ht="36" customHeight="1">
      <c r="B47" s="9"/>
      <c r="C47" s="9"/>
      <c r="D47" s="25" t="s">
        <v>133</v>
      </c>
      <c r="E47" s="25"/>
      <c r="F47" s="26">
        <v>34400</v>
      </c>
      <c r="G47" s="26"/>
      <c r="H47" s="26"/>
      <c r="I47" s="12">
        <v>0</v>
      </c>
      <c r="J47" s="12">
        <f t="shared" si="3"/>
        <v>34400</v>
      </c>
    </row>
    <row r="48" spans="2:10" ht="20.25" customHeight="1">
      <c r="B48" s="9"/>
      <c r="C48" s="9"/>
      <c r="D48" s="25" t="s">
        <v>134</v>
      </c>
      <c r="E48" s="25"/>
      <c r="F48" s="26">
        <v>50270</v>
      </c>
      <c r="G48" s="26"/>
      <c r="H48" s="26"/>
      <c r="I48" s="12">
        <v>0</v>
      </c>
      <c r="J48" s="12">
        <f t="shared" si="3"/>
        <v>50270</v>
      </c>
    </row>
    <row r="49" spans="2:10" ht="34.5" customHeight="1">
      <c r="B49" s="9"/>
      <c r="C49" s="9"/>
      <c r="D49" s="25" t="s">
        <v>135</v>
      </c>
      <c r="E49" s="25"/>
      <c r="F49" s="26">
        <v>33333</v>
      </c>
      <c r="G49" s="26"/>
      <c r="H49" s="26"/>
      <c r="I49" s="12">
        <v>0</v>
      </c>
      <c r="J49" s="12">
        <f t="shared" si="3"/>
        <v>33333</v>
      </c>
    </row>
    <row r="50" spans="2:10" ht="18" customHeight="1">
      <c r="B50" s="9"/>
      <c r="C50" s="9"/>
      <c r="D50" s="25" t="s">
        <v>136</v>
      </c>
      <c r="E50" s="25"/>
      <c r="F50" s="26">
        <v>81881</v>
      </c>
      <c r="G50" s="26"/>
      <c r="H50" s="26"/>
      <c r="I50" s="12">
        <v>0</v>
      </c>
      <c r="J50" s="12">
        <f t="shared" si="3"/>
        <v>81881</v>
      </c>
    </row>
    <row r="51" spans="2:10" ht="18" customHeight="1">
      <c r="B51" s="9"/>
      <c r="C51" s="9"/>
      <c r="D51" s="25" t="s">
        <v>138</v>
      </c>
      <c r="E51" s="25"/>
      <c r="F51" s="26">
        <v>14229</v>
      </c>
      <c r="G51" s="26"/>
      <c r="H51" s="26"/>
      <c r="I51" s="12">
        <v>0</v>
      </c>
      <c r="J51" s="12">
        <f t="shared" si="3"/>
        <v>14229</v>
      </c>
    </row>
    <row r="52" spans="2:10" ht="18" customHeight="1">
      <c r="B52" s="9"/>
      <c r="C52" s="9"/>
      <c r="D52" s="25" t="s">
        <v>131</v>
      </c>
      <c r="E52" s="25"/>
      <c r="F52" s="26">
        <v>31119</v>
      </c>
      <c r="G52" s="26"/>
      <c r="H52" s="26"/>
      <c r="I52" s="12">
        <v>0</v>
      </c>
      <c r="J52" s="12">
        <f>SUM(F52:I52)</f>
        <v>31119</v>
      </c>
    </row>
    <row r="53" spans="2:10" ht="33.75" customHeight="1">
      <c r="B53" s="9"/>
      <c r="C53" s="9"/>
      <c r="D53" s="25" t="s">
        <v>129</v>
      </c>
      <c r="E53" s="25"/>
      <c r="F53" s="26">
        <v>106200</v>
      </c>
      <c r="G53" s="26"/>
      <c r="H53" s="26"/>
      <c r="I53" s="12">
        <v>0</v>
      </c>
      <c r="J53" s="12">
        <f t="shared" si="3"/>
        <v>106200</v>
      </c>
    </row>
    <row r="54" spans="2:10" ht="48" customHeight="1">
      <c r="B54" s="9"/>
      <c r="C54" s="9"/>
      <c r="D54" s="25" t="s">
        <v>155</v>
      </c>
      <c r="E54" s="25"/>
      <c r="F54" s="26">
        <v>7000</v>
      </c>
      <c r="G54" s="26"/>
      <c r="H54" s="26"/>
      <c r="I54" s="12">
        <v>0</v>
      </c>
      <c r="J54" s="12">
        <f>SUM(F54:I54)</f>
        <v>7000</v>
      </c>
    </row>
    <row r="55" spans="2:10" ht="21.75" customHeight="1">
      <c r="B55" s="9"/>
      <c r="C55" s="9"/>
      <c r="D55" s="48" t="s">
        <v>31</v>
      </c>
      <c r="E55" s="49"/>
      <c r="F55" s="50">
        <f>SUM(F56:H57)</f>
        <v>250000</v>
      </c>
      <c r="G55" s="51"/>
      <c r="H55" s="52"/>
      <c r="I55" s="8">
        <f>SUM(I56:I57)</f>
        <v>697000</v>
      </c>
      <c r="J55" s="8">
        <f>SUM(J56:J57)</f>
        <v>947000</v>
      </c>
    </row>
    <row r="56" spans="2:10" ht="20.25" customHeight="1">
      <c r="B56" s="9"/>
      <c r="C56" s="9"/>
      <c r="D56" s="25" t="s">
        <v>146</v>
      </c>
      <c r="E56" s="25"/>
      <c r="F56" s="26">
        <v>250000</v>
      </c>
      <c r="G56" s="26"/>
      <c r="H56" s="26"/>
      <c r="I56" s="12">
        <v>0</v>
      </c>
      <c r="J56" s="12">
        <f>SUM(F56:I56)</f>
        <v>250000</v>
      </c>
    </row>
    <row r="57" spans="2:10" ht="32.25" customHeight="1">
      <c r="B57" s="9"/>
      <c r="C57" s="9"/>
      <c r="D57" s="21" t="s">
        <v>160</v>
      </c>
      <c r="E57" s="21"/>
      <c r="F57" s="22">
        <v>0</v>
      </c>
      <c r="G57" s="22"/>
      <c r="H57" s="22"/>
      <c r="I57" s="20">
        <v>697000</v>
      </c>
      <c r="J57" s="13">
        <f>SUM(F57:I57)</f>
        <v>697000</v>
      </c>
    </row>
    <row r="58" spans="2:10" ht="39" customHeight="1">
      <c r="B58" s="9"/>
      <c r="C58" s="9"/>
      <c r="D58" s="27" t="s">
        <v>12</v>
      </c>
      <c r="E58" s="27"/>
      <c r="F58" s="28">
        <f>SUM(F59:H63)</f>
        <v>2497050</v>
      </c>
      <c r="G58" s="28"/>
      <c r="H58" s="28"/>
      <c r="I58" s="8">
        <f>SUM(I59:I63)</f>
        <v>0</v>
      </c>
      <c r="J58" s="8">
        <f t="shared" si="3"/>
        <v>2497050</v>
      </c>
    </row>
    <row r="59" spans="2:10" ht="36.75" customHeight="1">
      <c r="B59" s="9"/>
      <c r="C59" s="9"/>
      <c r="D59" s="25" t="s">
        <v>99</v>
      </c>
      <c r="E59" s="25"/>
      <c r="F59" s="26">
        <v>6050</v>
      </c>
      <c r="G59" s="26"/>
      <c r="H59" s="26"/>
      <c r="I59" s="12">
        <v>0</v>
      </c>
      <c r="J59" s="12">
        <f t="shared" si="3"/>
        <v>6050</v>
      </c>
    </row>
    <row r="60" spans="2:10" ht="33.75" customHeight="1">
      <c r="B60" s="9"/>
      <c r="C60" s="9"/>
      <c r="D60" s="25" t="s">
        <v>13</v>
      </c>
      <c r="E60" s="25"/>
      <c r="F60" s="26">
        <v>260000</v>
      </c>
      <c r="G60" s="26"/>
      <c r="H60" s="26"/>
      <c r="I60" s="12">
        <v>0</v>
      </c>
      <c r="J60" s="12">
        <f aca="true" t="shared" si="4" ref="J60:J80">SUM(F60:I60)</f>
        <v>260000</v>
      </c>
    </row>
    <row r="61" spans="2:10" ht="33.75" customHeight="1">
      <c r="B61" s="9"/>
      <c r="C61" s="9"/>
      <c r="D61" s="25" t="s">
        <v>125</v>
      </c>
      <c r="E61" s="25"/>
      <c r="F61" s="26">
        <v>30000</v>
      </c>
      <c r="G61" s="26"/>
      <c r="H61" s="26"/>
      <c r="I61" s="12">
        <v>0</v>
      </c>
      <c r="J61" s="12">
        <f t="shared" si="4"/>
        <v>30000</v>
      </c>
    </row>
    <row r="62" spans="2:10" ht="49.5" customHeight="1">
      <c r="B62" s="9"/>
      <c r="C62" s="9"/>
      <c r="D62" s="25" t="s">
        <v>158</v>
      </c>
      <c r="E62" s="25"/>
      <c r="F62" s="26">
        <v>1000</v>
      </c>
      <c r="G62" s="26"/>
      <c r="H62" s="26"/>
      <c r="I62" s="12">
        <v>0</v>
      </c>
      <c r="J62" s="12">
        <f t="shared" si="4"/>
        <v>1000</v>
      </c>
    </row>
    <row r="63" spans="2:10" ht="51.75" customHeight="1">
      <c r="B63" s="9"/>
      <c r="C63" s="9"/>
      <c r="D63" s="25" t="s">
        <v>98</v>
      </c>
      <c r="E63" s="25"/>
      <c r="F63" s="26">
        <v>2200000</v>
      </c>
      <c r="G63" s="26"/>
      <c r="H63" s="26"/>
      <c r="I63" s="12">
        <v>0</v>
      </c>
      <c r="J63" s="12">
        <f t="shared" si="4"/>
        <v>2200000</v>
      </c>
    </row>
    <row r="64" spans="2:10" ht="28.5" customHeight="1">
      <c r="B64" s="9"/>
      <c r="C64" s="10" t="s">
        <v>14</v>
      </c>
      <c r="D64" s="23" t="s">
        <v>15</v>
      </c>
      <c r="E64" s="23"/>
      <c r="F64" s="24">
        <f>SUM(F65)</f>
        <v>7220000</v>
      </c>
      <c r="G64" s="24"/>
      <c r="H64" s="24"/>
      <c r="I64" s="11">
        <f>SUM(I65)</f>
        <v>0</v>
      </c>
      <c r="J64" s="11">
        <f t="shared" si="4"/>
        <v>7220000</v>
      </c>
    </row>
    <row r="65" spans="2:10" ht="49.5" customHeight="1">
      <c r="B65" s="9"/>
      <c r="C65" s="9"/>
      <c r="D65" s="25" t="s">
        <v>16</v>
      </c>
      <c r="E65" s="25"/>
      <c r="F65" s="26">
        <f>SUM(F66:H72)</f>
        <v>7220000</v>
      </c>
      <c r="G65" s="26"/>
      <c r="H65" s="26"/>
      <c r="I65" s="12">
        <f>SUM(I66:I72)</f>
        <v>0</v>
      </c>
      <c r="J65" s="12">
        <f t="shared" si="4"/>
        <v>7220000</v>
      </c>
    </row>
    <row r="66" spans="2:10" ht="37.5" customHeight="1">
      <c r="B66" s="9"/>
      <c r="C66" s="9"/>
      <c r="D66" s="25" t="s">
        <v>17</v>
      </c>
      <c r="E66" s="25"/>
      <c r="F66" s="26">
        <v>770000</v>
      </c>
      <c r="G66" s="26"/>
      <c r="H66" s="26"/>
      <c r="I66" s="12">
        <v>0</v>
      </c>
      <c r="J66" s="12">
        <f t="shared" si="4"/>
        <v>770000</v>
      </c>
    </row>
    <row r="67" spans="2:10" ht="36" customHeight="1">
      <c r="B67" s="9"/>
      <c r="C67" s="9"/>
      <c r="D67" s="25" t="s">
        <v>103</v>
      </c>
      <c r="E67" s="25"/>
      <c r="F67" s="26">
        <v>170000</v>
      </c>
      <c r="G67" s="26"/>
      <c r="H67" s="26"/>
      <c r="I67" s="12">
        <v>0</v>
      </c>
      <c r="J67" s="12">
        <f t="shared" si="4"/>
        <v>170000</v>
      </c>
    </row>
    <row r="68" spans="2:10" ht="37.5" customHeight="1">
      <c r="B68" s="9"/>
      <c r="C68" s="9"/>
      <c r="D68" s="25" t="s">
        <v>18</v>
      </c>
      <c r="E68" s="25"/>
      <c r="F68" s="26">
        <v>920000</v>
      </c>
      <c r="G68" s="26"/>
      <c r="H68" s="26"/>
      <c r="I68" s="12">
        <v>0</v>
      </c>
      <c r="J68" s="12">
        <f t="shared" si="4"/>
        <v>920000</v>
      </c>
    </row>
    <row r="69" spans="2:10" ht="39.75" customHeight="1">
      <c r="B69" s="9"/>
      <c r="C69" s="9"/>
      <c r="D69" s="25" t="s">
        <v>19</v>
      </c>
      <c r="E69" s="25"/>
      <c r="F69" s="26">
        <v>760000</v>
      </c>
      <c r="G69" s="26"/>
      <c r="H69" s="26"/>
      <c r="I69" s="12">
        <v>0</v>
      </c>
      <c r="J69" s="12">
        <f t="shared" si="4"/>
        <v>760000</v>
      </c>
    </row>
    <row r="70" spans="2:10" ht="53.25" customHeight="1">
      <c r="B70" s="9"/>
      <c r="C70" s="9"/>
      <c r="D70" s="25" t="s">
        <v>20</v>
      </c>
      <c r="E70" s="25"/>
      <c r="F70" s="26">
        <v>1400000</v>
      </c>
      <c r="G70" s="26"/>
      <c r="H70" s="26"/>
      <c r="I70" s="12">
        <v>0</v>
      </c>
      <c r="J70" s="12">
        <f t="shared" si="4"/>
        <v>1400000</v>
      </c>
    </row>
    <row r="71" spans="2:10" ht="37.5" customHeight="1">
      <c r="B71" s="9"/>
      <c r="C71" s="9"/>
      <c r="D71" s="25" t="s">
        <v>21</v>
      </c>
      <c r="E71" s="25"/>
      <c r="F71" s="26">
        <v>2000000</v>
      </c>
      <c r="G71" s="26"/>
      <c r="H71" s="26"/>
      <c r="I71" s="12">
        <v>0</v>
      </c>
      <c r="J71" s="12">
        <f t="shared" si="4"/>
        <v>2000000</v>
      </c>
    </row>
    <row r="72" spans="2:10" ht="57" customHeight="1">
      <c r="B72" s="14"/>
      <c r="C72" s="14"/>
      <c r="D72" s="25" t="s">
        <v>22</v>
      </c>
      <c r="E72" s="25"/>
      <c r="F72" s="26">
        <v>1200000</v>
      </c>
      <c r="G72" s="26"/>
      <c r="H72" s="26"/>
      <c r="I72" s="12">
        <v>0</v>
      </c>
      <c r="J72" s="12">
        <f t="shared" si="4"/>
        <v>1200000</v>
      </c>
    </row>
    <row r="73" spans="2:10" ht="26.25" customHeight="1">
      <c r="B73" s="7" t="s">
        <v>23</v>
      </c>
      <c r="C73" s="7"/>
      <c r="D73" s="34" t="s">
        <v>24</v>
      </c>
      <c r="E73" s="34"/>
      <c r="F73" s="32">
        <f>SUM(F74)</f>
        <v>133000</v>
      </c>
      <c r="G73" s="32"/>
      <c r="H73" s="32"/>
      <c r="I73" s="19">
        <f>SUM(I74)</f>
        <v>0</v>
      </c>
      <c r="J73" s="19">
        <f t="shared" si="4"/>
        <v>133000</v>
      </c>
    </row>
    <row r="74" spans="2:10" ht="24.75" customHeight="1">
      <c r="B74" s="9"/>
      <c r="C74" s="10" t="s">
        <v>25</v>
      </c>
      <c r="D74" s="23" t="s">
        <v>26</v>
      </c>
      <c r="E74" s="23"/>
      <c r="F74" s="24">
        <f>SUM(F75)</f>
        <v>133000</v>
      </c>
      <c r="G74" s="24"/>
      <c r="H74" s="24"/>
      <c r="I74" s="11">
        <f>SUM(I75)</f>
        <v>0</v>
      </c>
      <c r="J74" s="11">
        <f t="shared" si="4"/>
        <v>133000</v>
      </c>
    </row>
    <row r="75" spans="2:10" ht="24.75" customHeight="1">
      <c r="B75" s="9"/>
      <c r="C75" s="9"/>
      <c r="D75" s="25" t="s">
        <v>7</v>
      </c>
      <c r="E75" s="25"/>
      <c r="F75" s="26">
        <f>SUM(F76)</f>
        <v>133000</v>
      </c>
      <c r="G75" s="26"/>
      <c r="H75" s="26"/>
      <c r="I75" s="12">
        <f>SUM(I76)</f>
        <v>0</v>
      </c>
      <c r="J75" s="12">
        <f t="shared" si="4"/>
        <v>133000</v>
      </c>
    </row>
    <row r="76" spans="2:10" ht="20.25" customHeight="1">
      <c r="B76" s="9"/>
      <c r="C76" s="9"/>
      <c r="D76" s="25" t="s">
        <v>109</v>
      </c>
      <c r="E76" s="25"/>
      <c r="F76" s="26">
        <v>133000</v>
      </c>
      <c r="G76" s="26"/>
      <c r="H76" s="26"/>
      <c r="I76" s="12">
        <v>0</v>
      </c>
      <c r="J76" s="12">
        <f t="shared" si="4"/>
        <v>133000</v>
      </c>
    </row>
    <row r="77" spans="2:10" ht="27" customHeight="1">
      <c r="B77" s="7" t="s">
        <v>27</v>
      </c>
      <c r="C77" s="7"/>
      <c r="D77" s="34" t="s">
        <v>28</v>
      </c>
      <c r="E77" s="34"/>
      <c r="F77" s="32">
        <f>SUM(F78+F82)</f>
        <v>66882</v>
      </c>
      <c r="G77" s="32"/>
      <c r="H77" s="32"/>
      <c r="I77" s="19">
        <f>SUM(I78+I82)</f>
        <v>0</v>
      </c>
      <c r="J77" s="19">
        <f t="shared" si="4"/>
        <v>66882</v>
      </c>
    </row>
    <row r="78" spans="2:10" ht="23.25" customHeight="1">
      <c r="B78" s="9"/>
      <c r="C78" s="10" t="s">
        <v>29</v>
      </c>
      <c r="D78" s="23" t="s">
        <v>30</v>
      </c>
      <c r="E78" s="23"/>
      <c r="F78" s="24">
        <f>SUM(F79)</f>
        <v>10000</v>
      </c>
      <c r="G78" s="24"/>
      <c r="H78" s="24"/>
      <c r="I78" s="11">
        <f>SUM(I79)</f>
        <v>0</v>
      </c>
      <c r="J78" s="11">
        <f t="shared" si="4"/>
        <v>10000</v>
      </c>
    </row>
    <row r="79" spans="2:10" ht="24" customHeight="1">
      <c r="B79" s="9"/>
      <c r="C79" s="9"/>
      <c r="D79" s="25" t="s">
        <v>31</v>
      </c>
      <c r="E79" s="25"/>
      <c r="F79" s="26">
        <f>SUM(F80)</f>
        <v>10000</v>
      </c>
      <c r="G79" s="26"/>
      <c r="H79" s="26"/>
      <c r="I79" s="12">
        <f>SUM(I80)</f>
        <v>0</v>
      </c>
      <c r="J79" s="12">
        <f t="shared" si="4"/>
        <v>10000</v>
      </c>
    </row>
    <row r="80" spans="2:10" ht="37.5" customHeight="1">
      <c r="B80" s="14"/>
      <c r="C80" s="14"/>
      <c r="D80" s="25" t="s">
        <v>32</v>
      </c>
      <c r="E80" s="25"/>
      <c r="F80" s="26">
        <v>10000</v>
      </c>
      <c r="G80" s="26"/>
      <c r="H80" s="26"/>
      <c r="I80" s="12">
        <v>0</v>
      </c>
      <c r="J80" s="12">
        <f t="shared" si="4"/>
        <v>10000</v>
      </c>
    </row>
    <row r="81" spans="1:10" ht="19.5" customHeight="1">
      <c r="A81" s="53">
        <v>8</v>
      </c>
      <c r="B81" s="53"/>
      <c r="C81" s="53"/>
      <c r="D81" s="53"/>
      <c r="E81" s="53"/>
      <c r="F81" s="53"/>
      <c r="G81" s="53"/>
      <c r="H81" s="53"/>
      <c r="I81" s="53"/>
      <c r="J81" s="53"/>
    </row>
    <row r="82" spans="2:10" ht="37.5" customHeight="1">
      <c r="B82" s="15"/>
      <c r="C82" s="10" t="s">
        <v>33</v>
      </c>
      <c r="D82" s="23" t="s">
        <v>34</v>
      </c>
      <c r="E82" s="23"/>
      <c r="F82" s="24">
        <f>SUM(F83)</f>
        <v>56882</v>
      </c>
      <c r="G82" s="24"/>
      <c r="H82" s="24"/>
      <c r="I82" s="11">
        <f>SUM(I83)</f>
        <v>0</v>
      </c>
      <c r="J82" s="11">
        <f>SUM(F82:I82)</f>
        <v>56882</v>
      </c>
    </row>
    <row r="83" spans="2:10" ht="46.5" customHeight="1">
      <c r="B83" s="9"/>
      <c r="C83" s="9"/>
      <c r="D83" s="25" t="s">
        <v>35</v>
      </c>
      <c r="E83" s="25"/>
      <c r="F83" s="26">
        <f>SUM(F84)</f>
        <v>56882</v>
      </c>
      <c r="G83" s="26"/>
      <c r="H83" s="26"/>
      <c r="I83" s="12">
        <f>SUM(I84)</f>
        <v>0</v>
      </c>
      <c r="J83" s="12">
        <f>SUM(F83:I83)</f>
        <v>56882</v>
      </c>
    </row>
    <row r="84" spans="2:10" ht="48" customHeight="1">
      <c r="B84" s="9"/>
      <c r="C84" s="9"/>
      <c r="D84" s="25" t="s">
        <v>36</v>
      </c>
      <c r="E84" s="25"/>
      <c r="F84" s="26">
        <v>56882</v>
      </c>
      <c r="G84" s="26"/>
      <c r="H84" s="26"/>
      <c r="I84" s="12">
        <v>0</v>
      </c>
      <c r="J84" s="12">
        <f>SUM(F84:I84)</f>
        <v>56882</v>
      </c>
    </row>
    <row r="85" spans="2:10" ht="37.5" customHeight="1">
      <c r="B85" s="7" t="s">
        <v>37</v>
      </c>
      <c r="C85" s="7"/>
      <c r="D85" s="34" t="s">
        <v>38</v>
      </c>
      <c r="E85" s="34"/>
      <c r="F85" s="32">
        <f>SUM(F86)</f>
        <v>460000</v>
      </c>
      <c r="G85" s="32"/>
      <c r="H85" s="32"/>
      <c r="I85" s="19">
        <f>SUM(I86)</f>
        <v>160000</v>
      </c>
      <c r="J85" s="19">
        <f>SUM(F85:I85)</f>
        <v>620000</v>
      </c>
    </row>
    <row r="86" spans="2:10" ht="37.5" customHeight="1">
      <c r="B86" s="9"/>
      <c r="C86" s="10" t="s">
        <v>39</v>
      </c>
      <c r="D86" s="23" t="s">
        <v>40</v>
      </c>
      <c r="E86" s="23"/>
      <c r="F86" s="24">
        <f>SUM(F87+F90)</f>
        <v>460000</v>
      </c>
      <c r="G86" s="24"/>
      <c r="H86" s="24"/>
      <c r="I86" s="11">
        <f>SUM(I87+I90)</f>
        <v>160000</v>
      </c>
      <c r="J86" s="11">
        <f>SUM(F86:I86)</f>
        <v>620000</v>
      </c>
    </row>
    <row r="87" spans="2:10" ht="37.5" customHeight="1">
      <c r="B87" s="9"/>
      <c r="C87" s="9"/>
      <c r="D87" s="25" t="s">
        <v>31</v>
      </c>
      <c r="E87" s="25"/>
      <c r="F87" s="26">
        <f>SUM(F88:H89)</f>
        <v>384400</v>
      </c>
      <c r="G87" s="26"/>
      <c r="H87" s="26"/>
      <c r="I87" s="12">
        <f>SUM(I88:I89)</f>
        <v>160000</v>
      </c>
      <c r="J87" s="12">
        <f>SUM(J88:J89)</f>
        <v>544400</v>
      </c>
    </row>
    <row r="88" spans="2:10" ht="37.5" customHeight="1">
      <c r="B88" s="9"/>
      <c r="C88" s="9"/>
      <c r="D88" s="21" t="s">
        <v>157</v>
      </c>
      <c r="E88" s="21"/>
      <c r="F88" s="22">
        <v>104400</v>
      </c>
      <c r="G88" s="22"/>
      <c r="H88" s="22"/>
      <c r="I88" s="13">
        <v>160000</v>
      </c>
      <c r="J88" s="13">
        <f>SUM(F88:I88)</f>
        <v>264400</v>
      </c>
    </row>
    <row r="89" spans="2:10" ht="37.5" customHeight="1">
      <c r="B89" s="9"/>
      <c r="C89" s="9"/>
      <c r="D89" s="25" t="s">
        <v>156</v>
      </c>
      <c r="E89" s="25"/>
      <c r="F89" s="26">
        <v>280000</v>
      </c>
      <c r="G89" s="26"/>
      <c r="H89" s="26"/>
      <c r="I89" s="12">
        <v>0</v>
      </c>
      <c r="J89" s="12">
        <f>SUM(F89:I89)</f>
        <v>280000</v>
      </c>
    </row>
    <row r="90" spans="2:10" ht="37.5" customHeight="1">
      <c r="B90" s="9"/>
      <c r="C90" s="9"/>
      <c r="D90" s="25" t="s">
        <v>7</v>
      </c>
      <c r="E90" s="25"/>
      <c r="F90" s="26">
        <f>SUM(F91:H92)</f>
        <v>75600</v>
      </c>
      <c r="G90" s="26"/>
      <c r="H90" s="26"/>
      <c r="I90" s="16">
        <f>SUM(I91:I92)</f>
        <v>0</v>
      </c>
      <c r="J90" s="16">
        <f>SUM(J91:J92)</f>
        <v>75600</v>
      </c>
    </row>
    <row r="91" spans="2:10" ht="37.5" customHeight="1">
      <c r="B91" s="9"/>
      <c r="C91" s="9"/>
      <c r="D91" s="44" t="s">
        <v>97</v>
      </c>
      <c r="E91" s="44"/>
      <c r="F91" s="26">
        <v>25600</v>
      </c>
      <c r="G91" s="26"/>
      <c r="H91" s="26"/>
      <c r="I91" s="12">
        <v>0</v>
      </c>
      <c r="J91" s="12">
        <f>SUM(F91:I91)</f>
        <v>25600</v>
      </c>
    </row>
    <row r="92" spans="2:10" ht="37.5" customHeight="1">
      <c r="B92" s="14"/>
      <c r="C92" s="14"/>
      <c r="D92" s="25" t="s">
        <v>151</v>
      </c>
      <c r="E92" s="56"/>
      <c r="F92" s="45">
        <v>50000</v>
      </c>
      <c r="G92" s="57"/>
      <c r="H92" s="58"/>
      <c r="I92" s="12">
        <v>0</v>
      </c>
      <c r="J92" s="12">
        <f>SUM(F92:I92)</f>
        <v>50000</v>
      </c>
    </row>
    <row r="93" spans="2:10" ht="37.5" customHeight="1">
      <c r="B93" s="7" t="s">
        <v>41</v>
      </c>
      <c r="C93" s="7"/>
      <c r="D93" s="34" t="s">
        <v>42</v>
      </c>
      <c r="E93" s="34"/>
      <c r="F93" s="32">
        <f>SUM(F97+F94)</f>
        <v>1316233</v>
      </c>
      <c r="G93" s="32"/>
      <c r="H93" s="32"/>
      <c r="I93" s="19">
        <f>SUM(I97+I94)</f>
        <v>0</v>
      </c>
      <c r="J93" s="19">
        <f>SUM(J94+J97)</f>
        <v>1316233</v>
      </c>
    </row>
    <row r="94" spans="2:10" ht="37.5" customHeight="1">
      <c r="B94" s="15"/>
      <c r="C94" s="10" t="s">
        <v>143</v>
      </c>
      <c r="D94" s="23" t="s">
        <v>144</v>
      </c>
      <c r="E94" s="23"/>
      <c r="F94" s="24">
        <f>SUM(F95)</f>
        <v>22500</v>
      </c>
      <c r="G94" s="24"/>
      <c r="H94" s="24"/>
      <c r="I94" s="11">
        <f>SUM(I95)</f>
        <v>0</v>
      </c>
      <c r="J94" s="11">
        <f aca="true" t="shared" si="5" ref="J94:J101">SUM(F94:I94)</f>
        <v>22500</v>
      </c>
    </row>
    <row r="95" spans="2:10" ht="25.5" customHeight="1">
      <c r="B95" s="9"/>
      <c r="C95" s="15"/>
      <c r="D95" s="25" t="s">
        <v>7</v>
      </c>
      <c r="E95" s="25"/>
      <c r="F95" s="26">
        <f>SUM(F96)</f>
        <v>22500</v>
      </c>
      <c r="G95" s="26"/>
      <c r="H95" s="26"/>
      <c r="I95" s="12">
        <f>SUM(I96)</f>
        <v>0</v>
      </c>
      <c r="J95" s="12">
        <f t="shared" si="5"/>
        <v>22500</v>
      </c>
    </row>
    <row r="96" spans="2:10" ht="37.5" customHeight="1">
      <c r="B96" s="9"/>
      <c r="C96" s="14"/>
      <c r="D96" s="25" t="s">
        <v>145</v>
      </c>
      <c r="E96" s="25"/>
      <c r="F96" s="26">
        <v>22500</v>
      </c>
      <c r="G96" s="26"/>
      <c r="H96" s="26"/>
      <c r="I96" s="12">
        <v>0</v>
      </c>
      <c r="J96" s="12">
        <f t="shared" si="5"/>
        <v>22500</v>
      </c>
    </row>
    <row r="97" spans="2:10" ht="37.5" customHeight="1">
      <c r="B97" s="9"/>
      <c r="C97" s="10" t="s">
        <v>84</v>
      </c>
      <c r="D97" s="23" t="s">
        <v>85</v>
      </c>
      <c r="E97" s="23"/>
      <c r="F97" s="24">
        <f>SUM(F98)</f>
        <v>1293733</v>
      </c>
      <c r="G97" s="24"/>
      <c r="H97" s="24"/>
      <c r="I97" s="11">
        <f>SUM(I98)</f>
        <v>0</v>
      </c>
      <c r="J97" s="11">
        <f t="shared" si="5"/>
        <v>1293733</v>
      </c>
    </row>
    <row r="98" spans="2:10" ht="37.5" customHeight="1">
      <c r="B98" s="9"/>
      <c r="C98" s="15"/>
      <c r="D98" s="25" t="s">
        <v>7</v>
      </c>
      <c r="E98" s="25"/>
      <c r="F98" s="26">
        <f>SUM(F99)</f>
        <v>1293733</v>
      </c>
      <c r="G98" s="26"/>
      <c r="H98" s="26"/>
      <c r="I98" s="12">
        <f>SUM(I99)</f>
        <v>0</v>
      </c>
      <c r="J98" s="12">
        <f t="shared" si="5"/>
        <v>1293733</v>
      </c>
    </row>
    <row r="99" spans="2:10" ht="37.5" customHeight="1">
      <c r="B99" s="14"/>
      <c r="C99" s="14"/>
      <c r="D99" s="25" t="s">
        <v>95</v>
      </c>
      <c r="E99" s="25"/>
      <c r="F99" s="26">
        <v>1293733</v>
      </c>
      <c r="G99" s="26"/>
      <c r="H99" s="26"/>
      <c r="I99" s="12">
        <v>0</v>
      </c>
      <c r="J99" s="12">
        <f t="shared" si="5"/>
        <v>1293733</v>
      </c>
    </row>
    <row r="100" spans="2:10" ht="37.5" customHeight="1">
      <c r="B100" s="7" t="s">
        <v>43</v>
      </c>
      <c r="C100" s="7"/>
      <c r="D100" s="34" t="s">
        <v>44</v>
      </c>
      <c r="E100" s="34"/>
      <c r="F100" s="32">
        <f>SUM(F101+F105+F110+F116)</f>
        <v>9546801</v>
      </c>
      <c r="G100" s="32"/>
      <c r="H100" s="32"/>
      <c r="I100" s="19">
        <f>SUM(I101+I105+I110+I116)</f>
        <v>-473673</v>
      </c>
      <c r="J100" s="19">
        <f t="shared" si="5"/>
        <v>9073128</v>
      </c>
    </row>
    <row r="101" spans="2:10" ht="37.5" customHeight="1">
      <c r="B101" s="9"/>
      <c r="C101" s="10" t="s">
        <v>45</v>
      </c>
      <c r="D101" s="23" t="s">
        <v>46</v>
      </c>
      <c r="E101" s="23"/>
      <c r="F101" s="24">
        <f>SUM(F102)</f>
        <v>4403847</v>
      </c>
      <c r="G101" s="24"/>
      <c r="H101" s="24"/>
      <c r="I101" s="11">
        <f>SUM(I102)</f>
        <v>414000</v>
      </c>
      <c r="J101" s="11">
        <f t="shared" si="5"/>
        <v>4817847</v>
      </c>
    </row>
    <row r="102" spans="2:10" ht="28.5" customHeight="1">
      <c r="B102" s="9"/>
      <c r="C102" s="9"/>
      <c r="D102" s="25" t="s">
        <v>7</v>
      </c>
      <c r="E102" s="25"/>
      <c r="F102" s="26">
        <f>SUM(F103:H104)</f>
        <v>4403847</v>
      </c>
      <c r="G102" s="26"/>
      <c r="H102" s="26"/>
      <c r="I102" s="12">
        <f>SUM(I103:I104)</f>
        <v>414000</v>
      </c>
      <c r="J102" s="12">
        <f>SUM(J103:J104)</f>
        <v>4817847</v>
      </c>
    </row>
    <row r="103" spans="2:10" ht="37.5" customHeight="1">
      <c r="B103" s="9"/>
      <c r="C103" s="9"/>
      <c r="D103" s="25" t="s">
        <v>47</v>
      </c>
      <c r="E103" s="25"/>
      <c r="F103" s="26">
        <v>4203847</v>
      </c>
      <c r="G103" s="26"/>
      <c r="H103" s="26"/>
      <c r="I103" s="12">
        <v>414000</v>
      </c>
      <c r="J103" s="12">
        <f>SUM(F103:I103)</f>
        <v>4617847</v>
      </c>
    </row>
    <row r="104" spans="2:10" ht="37.5" customHeight="1">
      <c r="B104" s="9"/>
      <c r="C104" s="9"/>
      <c r="D104" s="25" t="s">
        <v>107</v>
      </c>
      <c r="E104" s="25"/>
      <c r="F104" s="26">
        <v>200000</v>
      </c>
      <c r="G104" s="26"/>
      <c r="H104" s="26"/>
      <c r="I104" s="12">
        <v>0</v>
      </c>
      <c r="J104" s="12">
        <f>SUM(F104:I104)</f>
        <v>200000</v>
      </c>
    </row>
    <row r="105" spans="2:10" ht="27" customHeight="1">
      <c r="B105" s="9"/>
      <c r="C105" s="10" t="s">
        <v>48</v>
      </c>
      <c r="D105" s="23" t="s">
        <v>49</v>
      </c>
      <c r="E105" s="23"/>
      <c r="F105" s="24">
        <f>SUM(F106+F108)</f>
        <v>4150000</v>
      </c>
      <c r="G105" s="24"/>
      <c r="H105" s="24"/>
      <c r="I105" s="11">
        <f>SUM(I106+I108)</f>
        <v>-887673</v>
      </c>
      <c r="J105" s="11">
        <f>SUM(J106+J108)</f>
        <v>3262327</v>
      </c>
    </row>
    <row r="106" spans="2:10" ht="27" customHeight="1">
      <c r="B106" s="9"/>
      <c r="C106" s="9"/>
      <c r="D106" s="25" t="s">
        <v>7</v>
      </c>
      <c r="E106" s="25"/>
      <c r="F106" s="26">
        <f>SUM(F107)</f>
        <v>3700000</v>
      </c>
      <c r="G106" s="26"/>
      <c r="H106" s="26"/>
      <c r="I106" s="12">
        <f>SUM(I107)</f>
        <v>-887673</v>
      </c>
      <c r="J106" s="12">
        <f>SUM(F106:I106)</f>
        <v>2812327</v>
      </c>
    </row>
    <row r="107" spans="2:10" ht="30" customHeight="1">
      <c r="B107" s="9"/>
      <c r="C107" s="9"/>
      <c r="D107" s="21" t="s">
        <v>50</v>
      </c>
      <c r="E107" s="21"/>
      <c r="F107" s="22">
        <v>3700000</v>
      </c>
      <c r="G107" s="22"/>
      <c r="H107" s="22"/>
      <c r="I107" s="13">
        <v>-887673</v>
      </c>
      <c r="J107" s="13">
        <f>SUM(F107:I107)</f>
        <v>2812327</v>
      </c>
    </row>
    <row r="108" spans="2:10" ht="27" customHeight="1">
      <c r="B108" s="9"/>
      <c r="C108" s="9"/>
      <c r="D108" s="25" t="s">
        <v>31</v>
      </c>
      <c r="E108" s="25"/>
      <c r="F108" s="26">
        <f>SUM(F109)</f>
        <v>450000</v>
      </c>
      <c r="G108" s="26"/>
      <c r="H108" s="26"/>
      <c r="I108" s="12">
        <f>SUM(I109)</f>
        <v>0</v>
      </c>
      <c r="J108" s="12">
        <f>SUM(J109)</f>
        <v>450000</v>
      </c>
    </row>
    <row r="109" spans="2:10" ht="37.5" customHeight="1">
      <c r="B109" s="9"/>
      <c r="C109" s="14"/>
      <c r="D109" s="37" t="s">
        <v>106</v>
      </c>
      <c r="E109" s="38"/>
      <c r="F109" s="26">
        <v>450000</v>
      </c>
      <c r="G109" s="26"/>
      <c r="H109" s="26"/>
      <c r="I109" s="12">
        <v>0</v>
      </c>
      <c r="J109" s="12">
        <f>SUM(F109:I109)</f>
        <v>450000</v>
      </c>
    </row>
    <row r="110" spans="2:10" ht="22.5" customHeight="1">
      <c r="B110" s="9"/>
      <c r="C110" s="10" t="s">
        <v>51</v>
      </c>
      <c r="D110" s="23" t="s">
        <v>52</v>
      </c>
      <c r="E110" s="23"/>
      <c r="F110" s="24">
        <f>SUM(F111)</f>
        <v>435980</v>
      </c>
      <c r="G110" s="24"/>
      <c r="H110" s="24"/>
      <c r="I110" s="11">
        <f>SUM(I111)</f>
        <v>0</v>
      </c>
      <c r="J110" s="11">
        <f>SUM(F110:I110)</f>
        <v>435980</v>
      </c>
    </row>
    <row r="111" spans="2:10" ht="37.5" customHeight="1">
      <c r="B111" s="9"/>
      <c r="C111" s="9"/>
      <c r="D111" s="25" t="s">
        <v>7</v>
      </c>
      <c r="E111" s="25"/>
      <c r="F111" s="26">
        <f>SUM(F112:H115)</f>
        <v>435980</v>
      </c>
      <c r="G111" s="26"/>
      <c r="H111" s="26"/>
      <c r="I111" s="12">
        <f>SUM(I112:I115)</f>
        <v>0</v>
      </c>
      <c r="J111" s="12">
        <f>SUM(J112:J115)</f>
        <v>435980</v>
      </c>
    </row>
    <row r="112" spans="2:10" ht="37.5" customHeight="1">
      <c r="B112" s="9"/>
      <c r="C112" s="9"/>
      <c r="D112" s="25" t="s">
        <v>53</v>
      </c>
      <c r="E112" s="25"/>
      <c r="F112" s="26">
        <v>234000</v>
      </c>
      <c r="G112" s="26"/>
      <c r="H112" s="26"/>
      <c r="I112" s="12">
        <v>0</v>
      </c>
      <c r="J112" s="12">
        <f>SUM(F112:I112)</f>
        <v>234000</v>
      </c>
    </row>
    <row r="113" spans="2:10" ht="37.5" customHeight="1">
      <c r="B113" s="9"/>
      <c r="C113" s="9"/>
      <c r="D113" s="25" t="s">
        <v>90</v>
      </c>
      <c r="E113" s="25"/>
      <c r="F113" s="26">
        <v>16000</v>
      </c>
      <c r="G113" s="26"/>
      <c r="H113" s="26"/>
      <c r="I113" s="12">
        <v>0</v>
      </c>
      <c r="J113" s="12">
        <f>SUM(F113:I113)</f>
        <v>16000</v>
      </c>
    </row>
    <row r="114" spans="2:10" ht="37.5" customHeight="1">
      <c r="B114" s="9"/>
      <c r="C114" s="9"/>
      <c r="D114" s="25" t="s">
        <v>147</v>
      </c>
      <c r="E114" s="25"/>
      <c r="F114" s="26">
        <v>31980</v>
      </c>
      <c r="G114" s="26"/>
      <c r="H114" s="26"/>
      <c r="I114" s="12">
        <v>0</v>
      </c>
      <c r="J114" s="12">
        <f>SUM(F114:I114)</f>
        <v>31980</v>
      </c>
    </row>
    <row r="115" spans="2:10" ht="30.75" customHeight="1">
      <c r="B115" s="9"/>
      <c r="C115" s="9"/>
      <c r="D115" s="37" t="s">
        <v>105</v>
      </c>
      <c r="E115" s="38"/>
      <c r="F115" s="39">
        <v>154000</v>
      </c>
      <c r="G115" s="40"/>
      <c r="H115" s="41"/>
      <c r="I115" s="12">
        <v>0</v>
      </c>
      <c r="J115" s="12">
        <f>SUM(F115:I115)</f>
        <v>154000</v>
      </c>
    </row>
    <row r="116" spans="2:10" ht="37.5" customHeight="1">
      <c r="B116" s="9"/>
      <c r="C116" s="10" t="s">
        <v>54</v>
      </c>
      <c r="D116" s="23" t="s">
        <v>34</v>
      </c>
      <c r="E116" s="23"/>
      <c r="F116" s="24">
        <f>SUM(F117)</f>
        <v>556974</v>
      </c>
      <c r="G116" s="24"/>
      <c r="H116" s="24"/>
      <c r="I116" s="11">
        <f>SUM(I117)</f>
        <v>0</v>
      </c>
      <c r="J116" s="11">
        <f>SUM(F116:I116)</f>
        <v>556974</v>
      </c>
    </row>
    <row r="117" spans="2:10" ht="26.25" customHeight="1">
      <c r="B117" s="9"/>
      <c r="C117" s="9"/>
      <c r="D117" s="25" t="s">
        <v>7</v>
      </c>
      <c r="E117" s="25"/>
      <c r="F117" s="26">
        <f>SUM(F118)</f>
        <v>556974</v>
      </c>
      <c r="G117" s="26"/>
      <c r="H117" s="26"/>
      <c r="I117" s="12">
        <f>SUM(I118)</f>
        <v>0</v>
      </c>
      <c r="J117" s="12">
        <f aca="true" t="shared" si="6" ref="J117:J145">SUM(F117:I117)</f>
        <v>556974</v>
      </c>
    </row>
    <row r="118" spans="2:10" ht="37.5" customHeight="1">
      <c r="B118" s="14"/>
      <c r="C118" s="14"/>
      <c r="D118" s="25" t="s">
        <v>82</v>
      </c>
      <c r="E118" s="25"/>
      <c r="F118" s="26">
        <v>556974</v>
      </c>
      <c r="G118" s="26"/>
      <c r="H118" s="26"/>
      <c r="I118" s="12">
        <v>0</v>
      </c>
      <c r="J118" s="12">
        <f t="shared" si="6"/>
        <v>556974</v>
      </c>
    </row>
    <row r="119" spans="1:10" ht="25.5" customHeight="1">
      <c r="A119" s="53">
        <v>9</v>
      </c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2:10" ht="37.5" customHeight="1">
      <c r="B120" s="7" t="s">
        <v>55</v>
      </c>
      <c r="C120" s="7"/>
      <c r="D120" s="34" t="s">
        <v>56</v>
      </c>
      <c r="E120" s="34"/>
      <c r="F120" s="32">
        <f>SUM(F121)</f>
        <v>5859700</v>
      </c>
      <c r="G120" s="32"/>
      <c r="H120" s="32"/>
      <c r="I120" s="19">
        <f>SUM(I121)</f>
        <v>0</v>
      </c>
      <c r="J120" s="19">
        <f t="shared" si="6"/>
        <v>5859700</v>
      </c>
    </row>
    <row r="121" spans="2:10" ht="37.5" customHeight="1">
      <c r="B121" s="9"/>
      <c r="C121" s="10" t="s">
        <v>57</v>
      </c>
      <c r="D121" s="23" t="s">
        <v>58</v>
      </c>
      <c r="E121" s="23"/>
      <c r="F121" s="24">
        <f>SUM(F122)</f>
        <v>5859700</v>
      </c>
      <c r="G121" s="24"/>
      <c r="H121" s="24"/>
      <c r="I121" s="11">
        <f>SUM(I122)</f>
        <v>0</v>
      </c>
      <c r="J121" s="11">
        <f t="shared" si="6"/>
        <v>5859700</v>
      </c>
    </row>
    <row r="122" spans="2:10" ht="52.5" customHeight="1">
      <c r="B122" s="9"/>
      <c r="C122" s="9"/>
      <c r="D122" s="25" t="s">
        <v>59</v>
      </c>
      <c r="E122" s="25"/>
      <c r="F122" s="26">
        <f>SUM(F123)</f>
        <v>5859700</v>
      </c>
      <c r="G122" s="26"/>
      <c r="H122" s="26"/>
      <c r="I122" s="12">
        <f>SUM(I123)</f>
        <v>0</v>
      </c>
      <c r="J122" s="12">
        <f t="shared" si="6"/>
        <v>5859700</v>
      </c>
    </row>
    <row r="123" spans="2:10" ht="37.5" customHeight="1">
      <c r="B123" s="14"/>
      <c r="C123" s="14"/>
      <c r="D123" s="25" t="s">
        <v>60</v>
      </c>
      <c r="E123" s="25"/>
      <c r="F123" s="26">
        <v>5859700</v>
      </c>
      <c r="G123" s="26"/>
      <c r="H123" s="26"/>
      <c r="I123" s="12">
        <v>0</v>
      </c>
      <c r="J123" s="12">
        <f t="shared" si="6"/>
        <v>5859700</v>
      </c>
    </row>
    <row r="124" spans="2:10" ht="37.5" customHeight="1">
      <c r="B124" s="7" t="s">
        <v>61</v>
      </c>
      <c r="C124" s="7"/>
      <c r="D124" s="34" t="s">
        <v>62</v>
      </c>
      <c r="E124" s="34"/>
      <c r="F124" s="32">
        <f>SUM(F125+F131)</f>
        <v>1069054</v>
      </c>
      <c r="G124" s="32"/>
      <c r="H124" s="32"/>
      <c r="I124" s="19">
        <f>SUM(I125+I131)</f>
        <v>65000</v>
      </c>
      <c r="J124" s="19">
        <f t="shared" si="6"/>
        <v>1134054</v>
      </c>
    </row>
    <row r="125" spans="2:10" ht="37.5" customHeight="1">
      <c r="B125" s="9"/>
      <c r="C125" s="10" t="s">
        <v>63</v>
      </c>
      <c r="D125" s="23" t="s">
        <v>64</v>
      </c>
      <c r="E125" s="23"/>
      <c r="F125" s="24">
        <f>SUM(F126)</f>
        <v>1055054</v>
      </c>
      <c r="G125" s="24"/>
      <c r="H125" s="24"/>
      <c r="I125" s="11">
        <f>SUM(I126)</f>
        <v>49000</v>
      </c>
      <c r="J125" s="11">
        <f t="shared" si="6"/>
        <v>1104054</v>
      </c>
    </row>
    <row r="126" spans="2:10" ht="37.5" customHeight="1">
      <c r="B126" s="9"/>
      <c r="C126" s="9"/>
      <c r="D126" s="25" t="s">
        <v>7</v>
      </c>
      <c r="E126" s="25"/>
      <c r="F126" s="26">
        <f>SUM(F127:H130)</f>
        <v>1055054</v>
      </c>
      <c r="G126" s="26"/>
      <c r="H126" s="26"/>
      <c r="I126" s="12">
        <f>SUM(I127:I130)</f>
        <v>49000</v>
      </c>
      <c r="J126" s="12">
        <f t="shared" si="6"/>
        <v>1104054</v>
      </c>
    </row>
    <row r="127" spans="2:10" ht="37.5" customHeight="1">
      <c r="B127" s="9"/>
      <c r="C127" s="9"/>
      <c r="D127" s="25" t="s">
        <v>65</v>
      </c>
      <c r="E127" s="25"/>
      <c r="F127" s="26">
        <v>472594</v>
      </c>
      <c r="G127" s="26"/>
      <c r="H127" s="26"/>
      <c r="I127" s="12">
        <v>0</v>
      </c>
      <c r="J127" s="12">
        <f t="shared" si="6"/>
        <v>472594</v>
      </c>
    </row>
    <row r="128" spans="2:10" ht="37.5" customHeight="1">
      <c r="B128" s="9"/>
      <c r="C128" s="9"/>
      <c r="D128" s="21" t="s">
        <v>161</v>
      </c>
      <c r="E128" s="21"/>
      <c r="F128" s="22">
        <v>0</v>
      </c>
      <c r="G128" s="22"/>
      <c r="H128" s="22"/>
      <c r="I128" s="13">
        <v>28000</v>
      </c>
      <c r="J128" s="13">
        <f>SUM(F128:I128)</f>
        <v>28000</v>
      </c>
    </row>
    <row r="129" spans="2:10" ht="37.5" customHeight="1">
      <c r="B129" s="9"/>
      <c r="C129" s="9"/>
      <c r="D129" s="21" t="s">
        <v>159</v>
      </c>
      <c r="E129" s="21"/>
      <c r="F129" s="22">
        <v>0</v>
      </c>
      <c r="G129" s="22"/>
      <c r="H129" s="22"/>
      <c r="I129" s="13">
        <v>21000</v>
      </c>
      <c r="J129" s="13">
        <f>SUM(F129:I129)</f>
        <v>21000</v>
      </c>
    </row>
    <row r="130" spans="2:10" ht="37.5" customHeight="1">
      <c r="B130" s="9"/>
      <c r="C130" s="9"/>
      <c r="D130" s="25" t="s">
        <v>66</v>
      </c>
      <c r="E130" s="25"/>
      <c r="F130" s="26">
        <v>582460</v>
      </c>
      <c r="G130" s="26"/>
      <c r="H130" s="26"/>
      <c r="I130" s="12">
        <v>0</v>
      </c>
      <c r="J130" s="12">
        <f t="shared" si="6"/>
        <v>582460</v>
      </c>
    </row>
    <row r="131" spans="2:10" ht="37.5" customHeight="1">
      <c r="B131" s="9"/>
      <c r="C131" s="10" t="s">
        <v>148</v>
      </c>
      <c r="D131" s="23" t="s">
        <v>149</v>
      </c>
      <c r="E131" s="23"/>
      <c r="F131" s="24">
        <f>SUM(F132)</f>
        <v>14000</v>
      </c>
      <c r="G131" s="24"/>
      <c r="H131" s="24"/>
      <c r="I131" s="11">
        <f>SUM(I132)</f>
        <v>16000</v>
      </c>
      <c r="J131" s="11">
        <f>SUM(F131:I131)</f>
        <v>30000</v>
      </c>
    </row>
    <row r="132" spans="2:10" ht="37.5" customHeight="1">
      <c r="B132" s="9"/>
      <c r="C132" s="9"/>
      <c r="D132" s="25" t="s">
        <v>7</v>
      </c>
      <c r="E132" s="25"/>
      <c r="F132" s="26">
        <f>SUM(F133)</f>
        <v>14000</v>
      </c>
      <c r="G132" s="26"/>
      <c r="H132" s="26"/>
      <c r="I132" s="12">
        <f>SUM(I133:I134)</f>
        <v>16000</v>
      </c>
      <c r="J132" s="12">
        <f>SUM(F132:I132)</f>
        <v>30000</v>
      </c>
    </row>
    <row r="133" spans="2:10" ht="37.5" customHeight="1">
      <c r="B133" s="9"/>
      <c r="C133" s="9"/>
      <c r="D133" s="21" t="s">
        <v>150</v>
      </c>
      <c r="E133" s="21"/>
      <c r="F133" s="22">
        <v>14000</v>
      </c>
      <c r="G133" s="22"/>
      <c r="H133" s="22"/>
      <c r="I133" s="13">
        <v>16000</v>
      </c>
      <c r="J133" s="13">
        <f>SUM(F133:I133)</f>
        <v>30000</v>
      </c>
    </row>
    <row r="134" spans="2:10" ht="37.5" customHeight="1">
      <c r="B134" s="7" t="s">
        <v>67</v>
      </c>
      <c r="C134" s="7"/>
      <c r="D134" s="34" t="s">
        <v>68</v>
      </c>
      <c r="E134" s="34"/>
      <c r="F134" s="32">
        <f>SUM(F135)</f>
        <v>35000</v>
      </c>
      <c r="G134" s="32"/>
      <c r="H134" s="32"/>
      <c r="I134" s="19">
        <f>SUM(I135)</f>
        <v>0</v>
      </c>
      <c r="J134" s="19">
        <f t="shared" si="6"/>
        <v>35000</v>
      </c>
    </row>
    <row r="135" spans="2:10" ht="37.5" customHeight="1">
      <c r="B135" s="15"/>
      <c r="C135" s="10" t="s">
        <v>69</v>
      </c>
      <c r="D135" s="23" t="s">
        <v>70</v>
      </c>
      <c r="E135" s="23"/>
      <c r="F135" s="24">
        <f>SUM(F136)</f>
        <v>35000</v>
      </c>
      <c r="G135" s="24"/>
      <c r="H135" s="24"/>
      <c r="I135" s="11">
        <f>SUM(I136)</f>
        <v>0</v>
      </c>
      <c r="J135" s="11">
        <f t="shared" si="6"/>
        <v>35000</v>
      </c>
    </row>
    <row r="136" spans="2:10" ht="37.5" customHeight="1">
      <c r="B136" s="9"/>
      <c r="C136" s="15"/>
      <c r="D136" s="25" t="s">
        <v>31</v>
      </c>
      <c r="E136" s="25"/>
      <c r="F136" s="26">
        <f>SUM(F137)</f>
        <v>35000</v>
      </c>
      <c r="G136" s="26"/>
      <c r="H136" s="26"/>
      <c r="I136" s="12">
        <f>SUM(I137)</f>
        <v>0</v>
      </c>
      <c r="J136" s="12">
        <f t="shared" si="6"/>
        <v>35000</v>
      </c>
    </row>
    <row r="137" spans="2:10" ht="37.5" customHeight="1">
      <c r="B137" s="14"/>
      <c r="C137" s="14"/>
      <c r="D137" s="25" t="s">
        <v>71</v>
      </c>
      <c r="E137" s="25"/>
      <c r="F137" s="26">
        <v>35000</v>
      </c>
      <c r="G137" s="26"/>
      <c r="H137" s="26"/>
      <c r="I137" s="12">
        <v>0</v>
      </c>
      <c r="J137" s="12">
        <f t="shared" si="6"/>
        <v>35000</v>
      </c>
    </row>
    <row r="138" spans="2:10" ht="37.5" customHeight="1">
      <c r="B138" s="7" t="s">
        <v>112</v>
      </c>
      <c r="C138" s="7"/>
      <c r="D138" s="34" t="s">
        <v>113</v>
      </c>
      <c r="E138" s="34"/>
      <c r="F138" s="32">
        <f>SUM(F139)</f>
        <v>370000</v>
      </c>
      <c r="G138" s="32"/>
      <c r="H138" s="32"/>
      <c r="I138" s="19">
        <f>SUM(I139)</f>
        <v>0</v>
      </c>
      <c r="J138" s="19">
        <f>SUM(F138:I138)</f>
        <v>370000</v>
      </c>
    </row>
    <row r="139" spans="2:10" ht="37.5" customHeight="1">
      <c r="B139" s="54"/>
      <c r="C139" s="10" t="s">
        <v>114</v>
      </c>
      <c r="D139" s="23" t="s">
        <v>115</v>
      </c>
      <c r="E139" s="23"/>
      <c r="F139" s="24">
        <f>SUM(F140)</f>
        <v>370000</v>
      </c>
      <c r="G139" s="24"/>
      <c r="H139" s="24"/>
      <c r="I139" s="11">
        <f>SUM(I140)</f>
        <v>0</v>
      </c>
      <c r="J139" s="11">
        <f>SUM(F139:I139)</f>
        <v>370000</v>
      </c>
    </row>
    <row r="140" spans="2:10" ht="37.5" customHeight="1">
      <c r="B140" s="55"/>
      <c r="C140" s="15"/>
      <c r="D140" s="25" t="s">
        <v>31</v>
      </c>
      <c r="E140" s="25"/>
      <c r="F140" s="26">
        <f>SUM(F141)</f>
        <v>370000</v>
      </c>
      <c r="G140" s="26"/>
      <c r="H140" s="26"/>
      <c r="I140" s="12">
        <f>SUM(I141)</f>
        <v>0</v>
      </c>
      <c r="J140" s="12">
        <f>SUM(F140:I140)</f>
        <v>370000</v>
      </c>
    </row>
    <row r="141" spans="2:10" ht="37.5" customHeight="1">
      <c r="B141" s="14"/>
      <c r="C141" s="14"/>
      <c r="D141" s="25" t="s">
        <v>116</v>
      </c>
      <c r="E141" s="25"/>
      <c r="F141" s="26">
        <v>370000</v>
      </c>
      <c r="G141" s="26"/>
      <c r="H141" s="26"/>
      <c r="I141" s="12">
        <v>0</v>
      </c>
      <c r="J141" s="12">
        <f>SUM(F141:I141)</f>
        <v>370000</v>
      </c>
    </row>
    <row r="142" spans="2:10" ht="37.5" customHeight="1">
      <c r="B142" s="7" t="s">
        <v>72</v>
      </c>
      <c r="C142" s="7"/>
      <c r="D142" s="34" t="s">
        <v>73</v>
      </c>
      <c r="E142" s="34"/>
      <c r="F142" s="32">
        <f>SUM(F143+F146)</f>
        <v>55000</v>
      </c>
      <c r="G142" s="32"/>
      <c r="H142" s="32"/>
      <c r="I142" s="19">
        <f>SUM(I143+I146)</f>
        <v>0</v>
      </c>
      <c r="J142" s="19">
        <f t="shared" si="6"/>
        <v>55000</v>
      </c>
    </row>
    <row r="143" spans="2:10" ht="37.5" customHeight="1">
      <c r="B143" s="9"/>
      <c r="C143" s="10" t="s">
        <v>74</v>
      </c>
      <c r="D143" s="23" t="s">
        <v>75</v>
      </c>
      <c r="E143" s="23"/>
      <c r="F143" s="24">
        <f>SUM(F144)</f>
        <v>15000</v>
      </c>
      <c r="G143" s="24"/>
      <c r="H143" s="24"/>
      <c r="I143" s="11">
        <f>SUM(I144)</f>
        <v>0</v>
      </c>
      <c r="J143" s="11">
        <f t="shared" si="6"/>
        <v>15000</v>
      </c>
    </row>
    <row r="144" spans="2:10" ht="55.5" customHeight="1">
      <c r="B144" s="9"/>
      <c r="C144" s="9"/>
      <c r="D144" s="25" t="s">
        <v>59</v>
      </c>
      <c r="E144" s="25"/>
      <c r="F144" s="26">
        <f>SUM(F145)</f>
        <v>15000</v>
      </c>
      <c r="G144" s="26"/>
      <c r="H144" s="26"/>
      <c r="I144" s="12">
        <f>SUM(I145)</f>
        <v>0</v>
      </c>
      <c r="J144" s="12">
        <f t="shared" si="6"/>
        <v>15000</v>
      </c>
    </row>
    <row r="145" spans="2:10" ht="37.5" customHeight="1">
      <c r="B145" s="9"/>
      <c r="C145" s="9"/>
      <c r="D145" s="25" t="s">
        <v>76</v>
      </c>
      <c r="E145" s="25"/>
      <c r="F145" s="26">
        <v>15000</v>
      </c>
      <c r="G145" s="26"/>
      <c r="H145" s="26"/>
      <c r="I145" s="12">
        <v>0</v>
      </c>
      <c r="J145" s="12">
        <f t="shared" si="6"/>
        <v>15000</v>
      </c>
    </row>
    <row r="146" spans="2:10" ht="37.5" customHeight="1">
      <c r="B146" s="54"/>
      <c r="C146" s="10" t="s">
        <v>152</v>
      </c>
      <c r="D146" s="23" t="s">
        <v>34</v>
      </c>
      <c r="E146" s="23"/>
      <c r="F146" s="24">
        <f>SUM(F147)</f>
        <v>40000</v>
      </c>
      <c r="G146" s="24"/>
      <c r="H146" s="24"/>
      <c r="I146" s="11">
        <f>SUM(I147)</f>
        <v>0</v>
      </c>
      <c r="J146" s="11">
        <f>SUM(F146:I146)</f>
        <v>40000</v>
      </c>
    </row>
    <row r="147" spans="2:10" ht="37.5" customHeight="1">
      <c r="B147" s="55"/>
      <c r="C147" s="15"/>
      <c r="D147" s="25" t="s">
        <v>153</v>
      </c>
      <c r="E147" s="25"/>
      <c r="F147" s="26">
        <f>SUM(F148)</f>
        <v>40000</v>
      </c>
      <c r="G147" s="26"/>
      <c r="H147" s="26"/>
      <c r="I147" s="12">
        <f>SUM(I148)</f>
        <v>0</v>
      </c>
      <c r="J147" s="12">
        <f>SUM(F147:I147)</f>
        <v>40000</v>
      </c>
    </row>
    <row r="148" spans="2:10" ht="37.5" customHeight="1">
      <c r="B148" s="14"/>
      <c r="C148" s="14"/>
      <c r="D148" s="25" t="s">
        <v>154</v>
      </c>
      <c r="E148" s="25"/>
      <c r="F148" s="26">
        <v>40000</v>
      </c>
      <c r="G148" s="26"/>
      <c r="H148" s="26"/>
      <c r="I148" s="12">
        <v>0</v>
      </c>
      <c r="J148" s="12">
        <f>SUM(F148:I148)</f>
        <v>40000</v>
      </c>
    </row>
    <row r="149" spans="2:10" ht="7.5" customHeight="1">
      <c r="B149" s="33"/>
      <c r="C149" s="33"/>
      <c r="D149" s="33"/>
      <c r="E149" s="36"/>
      <c r="F149" s="36"/>
      <c r="G149" s="36"/>
      <c r="H149" s="36"/>
      <c r="I149" s="17"/>
      <c r="J149" s="17"/>
    </row>
    <row r="150" spans="2:10" ht="34.5" customHeight="1">
      <c r="B150" s="31" t="s">
        <v>77</v>
      </c>
      <c r="C150" s="31"/>
      <c r="D150" s="31"/>
      <c r="E150" s="31"/>
      <c r="F150" s="59">
        <f>SUM(F5+F9+F73+F77+F85+F93+F100+F120+F124+F134+F142+F138)</f>
        <v>57216160</v>
      </c>
      <c r="G150" s="59"/>
      <c r="H150" s="59"/>
      <c r="I150" s="18">
        <f>SUM(I5+I9+I73+I77+I85+I93+I100+I120+I124+I134+I142+I138)</f>
        <v>448327</v>
      </c>
      <c r="J150" s="13">
        <f>SUM(J5+J9+J73+J77+J85+J93+J100+J120+J124+J134+J142+J138)</f>
        <v>57664487</v>
      </c>
    </row>
    <row r="151" spans="1:12" ht="67.5" customHeight="1">
      <c r="A151" s="35"/>
      <c r="B151" s="35"/>
      <c r="C151" s="35"/>
      <c r="D151" s="35"/>
      <c r="E151" s="35"/>
      <c r="F151" s="35"/>
      <c r="G151" s="35"/>
      <c r="H151" s="35"/>
      <c r="J151" s="29"/>
      <c r="K151" s="29"/>
      <c r="L151" s="30"/>
    </row>
    <row r="152" spans="1:8" ht="34.5" customHeight="1">
      <c r="A152" s="35"/>
      <c r="B152" s="35"/>
      <c r="C152" s="35"/>
      <c r="D152" s="35"/>
      <c r="E152" s="35"/>
      <c r="F152" s="35"/>
      <c r="G152" s="35"/>
      <c r="H152" s="35"/>
    </row>
    <row r="153" spans="1:7" ht="11.25" customHeight="1">
      <c r="A153" s="35"/>
      <c r="B153" s="35"/>
      <c r="C153" s="35"/>
      <c r="D153" s="35"/>
      <c r="E153" s="35"/>
      <c r="F153" s="35"/>
      <c r="G153" s="3"/>
    </row>
    <row r="165" spans="1:10" ht="12.75">
      <c r="A165" s="53">
        <v>10</v>
      </c>
      <c r="B165" s="53"/>
      <c r="C165" s="53"/>
      <c r="D165" s="53"/>
      <c r="E165" s="53"/>
      <c r="F165" s="53"/>
      <c r="G165" s="53"/>
      <c r="H165" s="53"/>
      <c r="I165" s="53"/>
      <c r="J165" s="53"/>
    </row>
    <row r="171" spans="1:10" ht="18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</sheetData>
  <sheetProtection/>
  <mergeCells count="301">
    <mergeCell ref="A165:J165"/>
    <mergeCell ref="D148:E148"/>
    <mergeCell ref="F148:H148"/>
    <mergeCell ref="B146:B147"/>
    <mergeCell ref="D146:E146"/>
    <mergeCell ref="F146:H146"/>
    <mergeCell ref="D147:E147"/>
    <mergeCell ref="F147:H147"/>
    <mergeCell ref="A153:F153"/>
    <mergeCell ref="F150:H150"/>
    <mergeCell ref="F132:H132"/>
    <mergeCell ref="D133:E133"/>
    <mergeCell ref="F133:H133"/>
    <mergeCell ref="F66:H66"/>
    <mergeCell ref="D67:E67"/>
    <mergeCell ref="F67:H67"/>
    <mergeCell ref="D71:E71"/>
    <mergeCell ref="F71:H71"/>
    <mergeCell ref="D92:E92"/>
    <mergeCell ref="F92:H92"/>
    <mergeCell ref="B139:B140"/>
    <mergeCell ref="D56:E56"/>
    <mergeCell ref="F56:H56"/>
    <mergeCell ref="D114:E114"/>
    <mergeCell ref="F114:H114"/>
    <mergeCell ref="D108:E108"/>
    <mergeCell ref="D109:E109"/>
    <mergeCell ref="D65:E65"/>
    <mergeCell ref="F65:H65"/>
    <mergeCell ref="D66:E66"/>
    <mergeCell ref="A41:J41"/>
    <mergeCell ref="A81:J81"/>
    <mergeCell ref="A119:J119"/>
    <mergeCell ref="A171:J171"/>
    <mergeCell ref="D64:E64"/>
    <mergeCell ref="F64:H64"/>
    <mergeCell ref="D111:E111"/>
    <mergeCell ref="F111:H111"/>
    <mergeCell ref="D45:E45"/>
    <mergeCell ref="F45:H45"/>
    <mergeCell ref="D104:E104"/>
    <mergeCell ref="F104:H104"/>
    <mergeCell ref="D59:E59"/>
    <mergeCell ref="F59:H59"/>
    <mergeCell ref="D44:E44"/>
    <mergeCell ref="F44:H44"/>
    <mergeCell ref="D55:E55"/>
    <mergeCell ref="F55:H55"/>
    <mergeCell ref="D72:E72"/>
    <mergeCell ref="F72:H72"/>
    <mergeCell ref="F40:H40"/>
    <mergeCell ref="D37:E37"/>
    <mergeCell ref="F37:H37"/>
    <mergeCell ref="D38:E38"/>
    <mergeCell ref="F38:H38"/>
    <mergeCell ref="F39:H39"/>
    <mergeCell ref="D110:E110"/>
    <mergeCell ref="F110:H110"/>
    <mergeCell ref="D32:E32"/>
    <mergeCell ref="F32:H32"/>
    <mergeCell ref="D34:E34"/>
    <mergeCell ref="F34:H34"/>
    <mergeCell ref="D35:E35"/>
    <mergeCell ref="F35:H35"/>
    <mergeCell ref="D63:E63"/>
    <mergeCell ref="F63:H63"/>
    <mergeCell ref="D29:E29"/>
    <mergeCell ref="F29:H29"/>
    <mergeCell ref="D31:E31"/>
    <mergeCell ref="F31:H31"/>
    <mergeCell ref="F108:H108"/>
    <mergeCell ref="F109:H109"/>
    <mergeCell ref="D91:E91"/>
    <mergeCell ref="F91:H91"/>
    <mergeCell ref="D36:E36"/>
    <mergeCell ref="F36:H36"/>
    <mergeCell ref="A1:H1"/>
    <mergeCell ref="B2:H2"/>
    <mergeCell ref="D4:E4"/>
    <mergeCell ref="F4:H4"/>
    <mergeCell ref="D9:E9"/>
    <mergeCell ref="F9:H9"/>
    <mergeCell ref="D5:E5"/>
    <mergeCell ref="F5:H5"/>
    <mergeCell ref="D6:E6"/>
    <mergeCell ref="F6:H6"/>
    <mergeCell ref="D16:E16"/>
    <mergeCell ref="F16:H16"/>
    <mergeCell ref="D15:E15"/>
    <mergeCell ref="F15:H15"/>
    <mergeCell ref="D10:E10"/>
    <mergeCell ref="F10:H10"/>
    <mergeCell ref="D11:E11"/>
    <mergeCell ref="F11:H11"/>
    <mergeCell ref="D12:E12"/>
    <mergeCell ref="F12:H12"/>
    <mergeCell ref="D18:E18"/>
    <mergeCell ref="F18:H18"/>
    <mergeCell ref="D25:E25"/>
    <mergeCell ref="F25:H25"/>
    <mergeCell ref="D17:E17"/>
    <mergeCell ref="F17:H17"/>
    <mergeCell ref="D19:E19"/>
    <mergeCell ref="F19:H19"/>
    <mergeCell ref="D20:E20"/>
    <mergeCell ref="F20:H20"/>
    <mergeCell ref="D68:E68"/>
    <mergeCell ref="F68:H68"/>
    <mergeCell ref="D69:E69"/>
    <mergeCell ref="F69:H69"/>
    <mergeCell ref="D70:E70"/>
    <mergeCell ref="F70:H70"/>
    <mergeCell ref="D73:E73"/>
    <mergeCell ref="F73:H73"/>
    <mergeCell ref="D76:E76"/>
    <mergeCell ref="F76:H76"/>
    <mergeCell ref="D77:E77"/>
    <mergeCell ref="F77:H77"/>
    <mergeCell ref="D74:E74"/>
    <mergeCell ref="F74:H74"/>
    <mergeCell ref="D75:E75"/>
    <mergeCell ref="F75:H75"/>
    <mergeCell ref="D78:E78"/>
    <mergeCell ref="F78:H78"/>
    <mergeCell ref="D79:E79"/>
    <mergeCell ref="F79:H79"/>
    <mergeCell ref="D80:E80"/>
    <mergeCell ref="F80:H80"/>
    <mergeCell ref="D82:E82"/>
    <mergeCell ref="F82:H82"/>
    <mergeCell ref="D83:E83"/>
    <mergeCell ref="F83:H83"/>
    <mergeCell ref="D84:E84"/>
    <mergeCell ref="F84:H84"/>
    <mergeCell ref="D85:E85"/>
    <mergeCell ref="F85:H85"/>
    <mergeCell ref="D86:E86"/>
    <mergeCell ref="F86:H86"/>
    <mergeCell ref="D87:E87"/>
    <mergeCell ref="F87:H87"/>
    <mergeCell ref="D88:E88"/>
    <mergeCell ref="F88:H88"/>
    <mergeCell ref="D93:E93"/>
    <mergeCell ref="F93:H93"/>
    <mergeCell ref="D97:E97"/>
    <mergeCell ref="F97:H97"/>
    <mergeCell ref="D90:E90"/>
    <mergeCell ref="F90:H90"/>
    <mergeCell ref="D89:E89"/>
    <mergeCell ref="F89:H89"/>
    <mergeCell ref="D98:E98"/>
    <mergeCell ref="F98:H98"/>
    <mergeCell ref="D99:E99"/>
    <mergeCell ref="F99:H99"/>
    <mergeCell ref="D100:E100"/>
    <mergeCell ref="F100:H100"/>
    <mergeCell ref="D101:E101"/>
    <mergeCell ref="F101:H101"/>
    <mergeCell ref="D102:E102"/>
    <mergeCell ref="F102:H102"/>
    <mergeCell ref="D103:E103"/>
    <mergeCell ref="F103:H103"/>
    <mergeCell ref="D105:E105"/>
    <mergeCell ref="F105:H105"/>
    <mergeCell ref="D106:E106"/>
    <mergeCell ref="F106:H106"/>
    <mergeCell ref="D107:E107"/>
    <mergeCell ref="F107:H107"/>
    <mergeCell ref="D112:E112"/>
    <mergeCell ref="F112:H112"/>
    <mergeCell ref="D116:E116"/>
    <mergeCell ref="F116:H116"/>
    <mergeCell ref="D117:E117"/>
    <mergeCell ref="F117:H117"/>
    <mergeCell ref="D115:E115"/>
    <mergeCell ref="F115:H115"/>
    <mergeCell ref="D118:E118"/>
    <mergeCell ref="F118:H118"/>
    <mergeCell ref="D120:E120"/>
    <mergeCell ref="F120:H120"/>
    <mergeCell ref="D121:E121"/>
    <mergeCell ref="F121:H121"/>
    <mergeCell ref="D125:E125"/>
    <mergeCell ref="F125:H125"/>
    <mergeCell ref="D126:E126"/>
    <mergeCell ref="F126:H126"/>
    <mergeCell ref="D122:E122"/>
    <mergeCell ref="F122:H122"/>
    <mergeCell ref="D123:E123"/>
    <mergeCell ref="F123:H123"/>
    <mergeCell ref="D124:E124"/>
    <mergeCell ref="F124:H124"/>
    <mergeCell ref="F127:H127"/>
    <mergeCell ref="D130:E130"/>
    <mergeCell ref="F130:H130"/>
    <mergeCell ref="F136:H136"/>
    <mergeCell ref="D135:E135"/>
    <mergeCell ref="F135:H135"/>
    <mergeCell ref="D127:E127"/>
    <mergeCell ref="D131:E131"/>
    <mergeCell ref="F131:H131"/>
    <mergeCell ref="D132:E132"/>
    <mergeCell ref="D144:E144"/>
    <mergeCell ref="F144:H144"/>
    <mergeCell ref="D145:E145"/>
    <mergeCell ref="F145:H145"/>
    <mergeCell ref="D142:E142"/>
    <mergeCell ref="F142:H142"/>
    <mergeCell ref="A151:H151"/>
    <mergeCell ref="E149:H149"/>
    <mergeCell ref="A152:H152"/>
    <mergeCell ref="D134:E134"/>
    <mergeCell ref="F134:H134"/>
    <mergeCell ref="D137:E137"/>
    <mergeCell ref="F137:H137"/>
    <mergeCell ref="D136:E136"/>
    <mergeCell ref="D143:E143"/>
    <mergeCell ref="F143:H143"/>
    <mergeCell ref="B149:D149"/>
    <mergeCell ref="D138:E138"/>
    <mergeCell ref="D13:E13"/>
    <mergeCell ref="F13:H13"/>
    <mergeCell ref="D14:E14"/>
    <mergeCell ref="F14:H14"/>
    <mergeCell ref="F140:H140"/>
    <mergeCell ref="D141:E141"/>
    <mergeCell ref="F141:H141"/>
    <mergeCell ref="D60:E60"/>
    <mergeCell ref="J151:L151"/>
    <mergeCell ref="D30:E30"/>
    <mergeCell ref="F30:H30"/>
    <mergeCell ref="D113:E113"/>
    <mergeCell ref="F113:H113"/>
    <mergeCell ref="B150:E150"/>
    <mergeCell ref="F138:H138"/>
    <mergeCell ref="D139:E139"/>
    <mergeCell ref="F139:H139"/>
    <mergeCell ref="D140:E140"/>
    <mergeCell ref="D42:E42"/>
    <mergeCell ref="F42:H42"/>
    <mergeCell ref="D58:E58"/>
    <mergeCell ref="F58:H58"/>
    <mergeCell ref="D33:E33"/>
    <mergeCell ref="F33:H33"/>
    <mergeCell ref="D54:E54"/>
    <mergeCell ref="F54:H54"/>
    <mergeCell ref="D39:E39"/>
    <mergeCell ref="D40:E40"/>
    <mergeCell ref="D23:E23"/>
    <mergeCell ref="F23:H23"/>
    <mergeCell ref="D24:E24"/>
    <mergeCell ref="F24:H24"/>
    <mergeCell ref="D27:E27"/>
    <mergeCell ref="F27:H27"/>
    <mergeCell ref="D26:E26"/>
    <mergeCell ref="F26:H26"/>
    <mergeCell ref="D28:E28"/>
    <mergeCell ref="F28:H28"/>
    <mergeCell ref="D50:E50"/>
    <mergeCell ref="F50:H50"/>
    <mergeCell ref="D21:E21"/>
    <mergeCell ref="F21:H21"/>
    <mergeCell ref="D22:E22"/>
    <mergeCell ref="F22:H22"/>
    <mergeCell ref="D43:E43"/>
    <mergeCell ref="F43:H43"/>
    <mergeCell ref="D46:E46"/>
    <mergeCell ref="F46:H46"/>
    <mergeCell ref="D49:E49"/>
    <mergeCell ref="F49:H49"/>
    <mergeCell ref="D47:E47"/>
    <mergeCell ref="F47:H47"/>
    <mergeCell ref="D48:E48"/>
    <mergeCell ref="F48:H48"/>
    <mergeCell ref="D61:E61"/>
    <mergeCell ref="F61:H61"/>
    <mergeCell ref="D53:E53"/>
    <mergeCell ref="F53:H53"/>
    <mergeCell ref="F60:H60"/>
    <mergeCell ref="D52:E52"/>
    <mergeCell ref="F52:H52"/>
    <mergeCell ref="D96:E96"/>
    <mergeCell ref="F96:H96"/>
    <mergeCell ref="D7:E7"/>
    <mergeCell ref="F7:H7"/>
    <mergeCell ref="D8:E8"/>
    <mergeCell ref="F8:H8"/>
    <mergeCell ref="D51:E51"/>
    <mergeCell ref="F51:H51"/>
    <mergeCell ref="D62:E62"/>
    <mergeCell ref="F62:H62"/>
    <mergeCell ref="D129:E129"/>
    <mergeCell ref="F129:H129"/>
    <mergeCell ref="D57:E57"/>
    <mergeCell ref="F57:H57"/>
    <mergeCell ref="D128:E128"/>
    <mergeCell ref="F128:H128"/>
    <mergeCell ref="D94:E94"/>
    <mergeCell ref="F94:H94"/>
    <mergeCell ref="D95:E95"/>
    <mergeCell ref="F95:H95"/>
  </mergeCells>
  <printOptions/>
  <pageMargins left="0.7480314960629921" right="0.7480314960629921" top="0.984251968503937" bottom="0.984251968503937" header="0.5118110236220472" footer="0.5118110236220472"/>
  <pageSetup fitToHeight="12" horizontalDpi="300" verticalDpi="300" orientation="portrait" paperSize="9" scale="53" r:id="rId1"/>
  <headerFooter>
    <oddHeader>&amp;RTabela Nr 3 do Uchwały Rady  Powiatu Wołomińskiego Nr XLII-477/2017 
 z dnia  23 listopada 2017 r.</oddHeader>
  </headerFooter>
  <rowBreaks count="3" manualBreakCount="3">
    <brk id="41" max="9" man="1"/>
    <brk id="81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2017-11-24T08:19:26Z</cp:lastPrinted>
  <dcterms:modified xsi:type="dcterms:W3CDTF">2017-11-24T14:32:29Z</dcterms:modified>
  <cp:category/>
  <cp:version/>
  <cp:contentType/>
  <cp:contentStatus/>
</cp:coreProperties>
</file>